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8aef35b8443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ecfdd141a8ba41e2"/>
    <x:sheet xmlns:r="http://schemas.openxmlformats.org/officeDocument/2006/relationships" name="Verified Rack Data" sheetId="2" r:id="R8d066aebb0f94b81"/>
    <x:sheet xmlns:r="http://schemas.openxmlformats.org/officeDocument/2006/relationships" name="IRAC Formula" sheetId="3" r:id="R297a777961444a6e"/>
    <x:sheet xmlns:r="http://schemas.openxmlformats.org/officeDocument/2006/relationships" name="Ethanol Evidence" sheetId="4" r:id="R03730864365f426f"/>
    <x:sheet xmlns:r="http://schemas.openxmlformats.org/officeDocument/2006/relationships" name="Data Gaps" sheetId="5" r:id="R20d4d9885d9c4d1e"/>
    <x:sheet xmlns:r="http://schemas.openxmlformats.org/officeDocument/2006/relationships" name="Current Halifax Test" sheetId="6" r:id="Rf089b2f951164b4c"/>
    <x:sheet xmlns:r="http://schemas.openxmlformats.org/officeDocument/2006/relationships" name="Sensitivity" sheetId="7" r:id="R7ea3a57210794ec0"/>
    <x:sheet xmlns:r="http://schemas.openxmlformats.org/officeDocument/2006/relationships" name="Compulsory Data Schedule" sheetId="8" r:id="R158a258551f94f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0.0"/>
    <x:numFmt numFmtId="202" formatCode="0.00"/>
    <x:numFmt numFmtId="203" formatCode="#,##0"/>
    <x:numFmt numFmtId="204" formatCode="$#,##0"/>
  </x:numFmts>
  <x:fonts count="8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sz val="11"/>
      <x:color rgb="FF183B56"/>
      <x:name val="Carlito"/>
    </x:font>
    <x:font>
      <x:i/>
      <x:sz val="11"/>
      <x:color rgb="FF5F4B00"/>
      <x:name val="Carlito"/>
    </x:font>
    <x:font>
      <x:b/>
      <x:sz val="15"/>
      <x:color rgb="FFFFFFFF"/>
      <x:name val="Carlito"/>
    </x:font>
    <x:font>
      <x:i/>
      <x:sz val="11"/>
      <x:color rgb="FF374151"/>
      <x:name val="Carlito"/>
    </x:font>
    <x:font>
      <x:b/>
      <x:sz val="11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0B3B66"/>
      </x:patternFill>
    </x:fill>
    <x:fill>
      <x:patternFill patternType="solid">
        <x:fgColor rgb="FF1F5D8F"/>
      </x:patternFill>
    </x:fill>
    <x:fill>
      <x:patternFill patternType="solid">
        <x:fgColor rgb="FFEAF2F8"/>
      </x:patternFill>
    </x:fill>
    <x:fill>
      <x:patternFill patternType="solid">
        <x:fgColor rgb="FFFFF4CC"/>
      </x:patternFill>
    </x:fill>
    <x:fill>
      <x:patternFill patternType="solid">
        <x:fgColor rgb="FF0B4F6C"/>
      </x:patternFill>
    </x:fill>
    <x:fill>
      <x:patternFill patternType="solid">
        <x:fgColor rgb="FF1F6F8B"/>
      </x:patternFill>
    </x:fill>
    <x:fill>
      <x:patternFill patternType="solid">
        <x:fgColor rgb="FFF3F6F8"/>
      </x:patternFill>
    </x:fill>
    <x:fill>
      <x:patternFill patternType="solid">
        <x:fgColor rgb="FFFFF2CC"/>
      </x:patternFill>
    </x:fill>
    <x:fill>
      <x:patternFill patternType="solid">
        <x:fgColor rgb="FFE2F0D9"/>
      </x:patternFill>
    </x:fill>
  </x:fills>
  <x:borders count="2">
    <x:border/>
    <x:border/>
  </x:borders>
  <x:cellStyleXfs count="1">
    <x:xf numFmtId="0" fontId="0" fillId="0" borderId="0"/>
  </x:cellStyleXfs>
  <x:cellXfs count="8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horizontal="left" vertical="center" wrapText="1"/>
    </x:xf>
    <x:xf numFmtId="0" fontId="1" fillId="3" borderId="0" xfId="0" applyNumberFormat="1" applyFont="1" applyFill="1" applyBorder="1" applyAlignment="1">
      <x:alignment horizontal="center" vertical="center" wrapText="1"/>
    </x:xf>
    <x:xf numFmtId="0" fontId="1" fillId="3" borderId="1" xfId="0" applyNumberFormat="1" applyFont="1" applyFill="1" applyBorder="1" applyAlignment="1">
      <x:alignment horizontal="left" vertical="center"/>
    </x:xf>
    <x:xf numFmtId="0" fontId="1" fillId="3" borderId="1" xfId="0" applyNumberFormat="1" applyFont="1" applyFill="1" applyBorder="1" applyAlignment="1">
      <x:alignment horizontal="left" vertical="center" wrapText="1"/>
    </x:xf>
    <x:xf numFmtId="0" fontId="1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horizontal="left"/>
    </x:xf>
    <x:xf numFmtId="0" fontId="5" fillId="6" borderId="0" xfId="0" applyNumberFormat="1" applyFont="1" applyFill="1" applyBorder="1" applyAlignment="1">
      <x:alignment horizontal="left" vertical="center"/>
    </x:xf>
    <x:xf numFmtId="0" fontId="0" fillId="7" borderId="0" xfId="0" applyNumberFormat="1" applyFont="1" applyFill="1" applyBorder="1"/>
    <x:xf numFmtId="0" fontId="2" fillId="7" borderId="0" xfId="0" applyNumberFormat="1" applyFont="1" applyFill="1" applyBorder="1"/>
    <x:xf numFmtId="0" fontId="2" fillId="7" borderId="0" xfId="0" applyNumberFormat="1" applyFont="1" applyFill="1" applyBorder="1" applyAlignment="1">
      <x:alignment wrapText="1"/>
    </x:xf>
    <x:xf numFmtId="0" fontId="2" fillId="7" borderId="0" xfId="0" applyNumberFormat="1" applyFont="1" applyFill="1" applyBorder="1" applyAlignment="1">
      <x:alignment horizontal="center" wrapText="1"/>
    </x:xf>
    <x:xf numFmtId="0" fontId="2" fillId="7" borderId="0" xfId="0" applyNumberFormat="1" applyFont="1" applyFill="1" applyBorder="1" applyAlignment="1">
      <x:alignment horizontal="center" vertical="center" wrapText="1"/>
    </x:xf>
    <x:xf numFmtId="0" fontId="0" fillId="8" borderId="0" xfId="0" applyNumberFormat="1" applyFont="1" applyFill="1" applyBorder="1"/>
    <x:xf numFmtId="0" fontId="6" fillId="8" borderId="0" xfId="0" applyNumberFormat="1" applyFont="1" applyFill="1" applyBorder="1"/>
    <x:xf numFmtId="0" fontId="6" fillId="8" borderId="0" xfId="0" applyNumberFormat="1" applyFont="1" applyFill="1" applyBorder="1" applyAlignment="1">
      <x:alignment wrapText="1"/>
    </x:xf>
    <x:xf numFmtId="202" fontId="0" fillId="9" borderId="0" xfId="0" applyNumberFormat="1" applyFont="1" applyFill="1" applyBorder="1"/>
    <x:xf numFmtId="202" fontId="7" fillId="9" borderId="0" xfId="0" applyNumberFormat="1" applyFont="1" applyFill="1" applyBorder="1"/>
    <x:xf numFmtId="202" fontId="0" fillId="10" borderId="0" xfId="0" applyNumberFormat="1" applyFont="1" applyFill="1" applyBorder="1"/>
    <x:xf numFmtId="203" fontId="0" fillId="0" borderId="0" xfId="0" applyNumberFormat="1" applyFont="1" applyFill="1" applyBorder="1"/>
    <x:xf numFmtId="204" fontId="0" fillId="0" borderId="0" xfId="0" applyNumberFormat="1" applyFont="1" applyFill="1" applyBorder="1"/>
    <x:xf numFmtId="0" fontId="5" fillId="6" borderId="0" xfId="0" applyNumberFormat="1" applyFont="1" applyFill="1" applyBorder="1" applyAlignment="1">
      <x:alignment horizontal="left" vertical="center" wrapText="1"/>
    </x:xf>
    <x:xf numFmtId="202" fontId="7" fillId="9" borderId="0" xfId="0" applyNumberFormat="1" applyFont="1" applyFill="1" applyBorder="1" applyAlignment="1">
      <x:alignment wrapText="1"/>
    </x:xf>
    <x:xf numFmtId="202" fontId="0" fillId="10" borderId="0" xfId="0" applyNumberFormat="1" applyFont="1" applyFill="1" applyBorder="1" applyAlignment="1">
      <x:alignment wrapText="1"/>
    </x:xf>
    <x:xf numFmtId="203" fontId="0" fillId="0" borderId="0" xfId="0" applyNumberFormat="1" applyFont="1" applyFill="1" applyBorder="1" applyAlignment="1">
      <x:alignment wrapText="1"/>
    </x:xf>
    <x:xf numFmtId="204" fontId="0" fillId="0" borderId="0" xfId="0" applyNumberFormat="1" applyFont="1" applyFill="1" applyBorder="1" applyAlignment="1">
      <x:alignment wrapText="1"/>
    </x:xf>
    <x:xf numFmtId="200" fontId="3" fillId="4" borderId="0" xfId="0" applyNumberFormat="1" applyFont="1" applyFill="1" applyBorder="1" applyAlignment="1">
      <x:alignment wrapText="1"/>
    </x:xf>
    <x:xf numFmtId="200" fontId="2" fillId="3" borderId="0" xfId="0" applyNumberFormat="1" applyFont="1" applyFill="1" applyBorder="1" applyAlignment="1">
      <x:alignment horizontal="center" vertical="center" wrapText="1"/>
    </x:xf>
    <x:xf numFmtId="200" fontId="4" fillId="5" borderId="0" xfId="0" applyNumberFormat="1" applyFont="1" applyFill="1" applyBorder="1" applyAlignment="1">
      <x:alignment wrapText="1"/>
    </x:xf>
    <x:xf numFmtId="0" fontId="0" fillId="8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d5431bd2ce4b4b" /><Relationship Type="http://schemas.openxmlformats.org/officeDocument/2006/relationships/theme" Target="/xl/theme/theme1.xml" Id="R0f4931bb6a9d45a4" /><Relationship Type="http://schemas.openxmlformats.org/officeDocument/2006/relationships/sharedStrings" Target="/xl/sharedStrings.xml" Id="Rf785ff5ad2b74000" /><Relationship Type="http://schemas.openxmlformats.org/officeDocument/2006/relationships/worksheet" Target="/xl/worksheets/sheet1.xml" Id="Recfdd141a8ba41e2" /><Relationship Type="http://schemas.openxmlformats.org/officeDocument/2006/relationships/worksheet" Target="/xl/worksheets/sheet2.xml" Id="R8d066aebb0f94b81" /><Relationship Type="http://schemas.openxmlformats.org/officeDocument/2006/relationships/worksheet" Target="/xl/worksheets/sheet3.xml" Id="R297a777961444a6e" /><Relationship Type="http://schemas.openxmlformats.org/officeDocument/2006/relationships/worksheet" Target="/xl/worksheets/sheet4.xml" Id="R03730864365f426f" /><Relationship Type="http://schemas.openxmlformats.org/officeDocument/2006/relationships/worksheet" Target="/xl/worksheets/sheet5.xml" Id="R20d4d9885d9c4d1e" /><Relationship Type="http://schemas.openxmlformats.org/officeDocument/2006/relationships/worksheet" Target="/xl/worksheets/sheet6.xml" Id="Rf089b2f951164b4c" /><Relationship Type="http://schemas.openxmlformats.org/officeDocument/2006/relationships/worksheet" Target="/xl/worksheets/sheet7.xml" Id="R7ea3a57210794ec0" /><Relationship Type="http://schemas.openxmlformats.org/officeDocument/2006/relationships/worksheet" Target="/xl/worksheets/sheet8.xml" Id="R158a258551f94fa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2a68c182db14592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2bfb061752a344b7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Charlottetown–Saint John Rack Gap: Gasoline vs Non-Gas Controls</a:t>
            </a:r>
          </a:p>
        </c:rich>
      </c:tx>
    </c:title>
    <c:plotArea>
      <c:lineChart>
        <c:grouping val="standard"/>
        <c:varyColors val="0"/>
        <c:ser>
          <c:idx val="0"/>
          <c:order val="0"/>
          <c:tx>
            <c:v>Gasoline gap</c:v>
          </c:tx>
          <c:marker>
            <c:symbol val="none"/>
          </c:marker>
          <c:cat>
            <c:strRef>
              <c:f>'Summary'!$L$5:$L$8</c:f>
              <c:strCache>
                <c:ptCount val="0"/>
              </c:strCache>
            </c:strRef>
          </c:cat>
          <c:val>
            <c:numRef>
              <c:f>'Summary'!$M$5:$M$8</c:f>
              <c:numCache>
                <c:formatCode>0.0</c:formatCode>
                <c:ptCount val="0"/>
              </c:numCache>
            </c:numRef>
          </c:val>
        </c:ser>
        <c:ser>
          <c:idx val="1"/>
          <c:order val="1"/>
          <c:tx>
            <c:v>Median non-gas gap</c:v>
          </c:tx>
          <c:marker>
            <c:symbol val="none"/>
          </c:marker>
          <c:cat>
            <c:strRef>
              <c:f>'Summary'!$L$5:$L$8</c:f>
              <c:strCache>
                <c:ptCount val="0"/>
              </c:strCache>
            </c:strRef>
          </c:cat>
          <c:val>
            <c:numRef>
              <c:f>'Summary'!$N$5:$N$8</c:f>
              <c:numCache>
                <c:formatCode>0.0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plotArea>
      <c:barChart>
        <c:barDir val="col"/>
        <c:varyColors val="0"/>
        <c:ser>
          <c:idx val="0"/>
          <c:order val="0"/>
          <c:tx>
            <c:v>Gross spread (cpl)</c:v>
          </c:tx>
          <c:cat>
            <c:strRef>
              <c:f>'Current Halifax Test'!$A$3:$A$6</c:f>
              <c:strCache>
                <c:ptCount val="0"/>
              </c:strCache>
            </c:strRef>
          </c:cat>
          <c:val>
            <c:numRef>
              <c:f>'Current Halifax Test'!$D$3:$D$6</c:f>
              <c:numCache>
                <c:formatCode>0.0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11</xdr:row>
      <xdr:rowOff>0</xdr:rowOff>
    </xdr:from>
    <xdr:to>
      <xdr:col>10</xdr:col>
      <xdr:colOff>0</xdr:colOff>
      <xdr:row>30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2a68c182db1459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9</xdr:col>
      <xdr:colOff>0</xdr:colOff>
      <xdr:row>1</xdr:row>
      <xdr:rowOff>0</xdr:rowOff>
    </xdr:from>
    <xdr:to>
      <xdr:col>17</xdr:col>
      <xdr:colOff>0</xdr:colOff>
      <xdr:row>16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bfb061752a344b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cecfd8be392541e6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2.xml" Id="Raf36196b4e6741d6" /></Relationships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6" hidden="0" customWidth="1"/>
    <x:col min="3" max="3" width="12" hidden="0" customWidth="1"/>
    <x:col min="4" max="4" width="12" hidden="0" customWidth="1"/>
    <x:col min="5" max="5" width="12" hidden="0" customWidth="1"/>
    <x:col min="6" max="6" width="16" hidden="0" customWidth="1"/>
    <x:col min="7" max="7" width="19" hidden="0" customWidth="1"/>
    <x:col min="8" max="8" width="16" hidden="0" customWidth="1"/>
    <x:col min="9" max="9" width="19" hidden="0" customWidth="1"/>
    <x:col min="10" max="10" width="34" hidden="0" customWidth="1"/>
    <x:col min="12" max="12" width="13" hidden="0" customWidth="1"/>
    <x:col min="13" max="13" width="16" hidden="0" customWidth="1"/>
    <x:col min="14" max="14" width="18" hidden="0" customWidth="1"/>
  </x:cols>
  <x:sheetData>
    <x:row r="1" ht="28" customHeight="1">
      <x:c r="A1" s="44" t="str">
        <x:v>PEI vs Saint John Fuel Rack Decomposition – Working Model</x:v>
      </x:c>
      <x:c r="B1" s="44"/>
      <x:c r="C1" s="44"/>
      <x:c r="D1" s="44"/>
      <x:c r="E1" s="44"/>
      <x:c r="F1" s="44"/>
      <x:c r="G1" s="44"/>
      <x:c r="H1" s="44"/>
      <x:c r="I1" s="44"/>
      <x:c r="J1" s="44"/>
      <x:c r="K1" s="45"/>
      <x:c r="L1" s="45"/>
      <x:c r="M1" s="45"/>
      <x:c r="N1" s="45"/>
    </x:row>
    <x:row r="2">
      <x:c r="A2" s="77" t="str">
        <x:v>E10/conventional premium scenario (cpl)</x:v>
      </x:c>
      <x:c r="B2" s="28" t="n">
        <x:v>5.5</x:v>
      </x:c>
      <x:c r="C2" s="28" t="str">
        <x:v>Scenario input only. Signal Energy Consulting reported conventional gasoline averaging about 5.5 cpl above E10 in Q4 2025; current 2026 value must be independently updated.</x:v>
      </x:c>
      <x:c r="D2" s="28"/>
      <x:c r="E2" s="28"/>
      <x:c r="F2" s="28"/>
      <x:c r="G2" s="28"/>
      <x:c r="H2" s="28"/>
      <x:c r="I2" s="28"/>
      <x:c r="J2" s="28"/>
      <x:c r="K2" s="45"/>
      <x:c r="L2" s="45"/>
      <x:c r="M2" s="45"/>
      <x:c r="N2" s="45"/>
    </x:row>
    <x:row r="3">
      <x:c r="A3" s="46"/>
      <x:c r="B3" s="45"/>
      <x:c r="C3" s="45"/>
      <x:c r="D3" s="45"/>
      <x:c r="E3" s="45"/>
      <x:c r="F3" s="45"/>
      <x:c r="G3" s="45"/>
      <x:c r="H3" s="45"/>
      <x:c r="I3" s="45"/>
      <x:c r="J3" s="45"/>
      <x:c r="K3" s="45"/>
      <x:c r="L3" s="45"/>
      <x:c r="M3" s="45"/>
      <x:c r="N3" s="45"/>
    </x:row>
    <x:row r="4">
      <x:c r="A4" s="78" t="str">
        <x:v>Date</x:v>
      </x:c>
      <x:c r="B4" s="14" t="str">
        <x:v>Gasoline gap
(CHT REG - SJ E10)</x:v>
      </x:c>
      <x:c r="C4" s="14" t="str">
        <x:v>Premium gap</x:v>
      </x:c>
      <x:c r="D4" s="14" t="str">
        <x:v>Diesel gap</x:v>
      </x:c>
      <x:c r="E4" s="14" t="str">
        <x:v>Furnace gap</x:v>
      </x:c>
      <x:c r="F4" s="14" t="str">
        <x:v>Median non-gas gap</x:v>
      </x:c>
      <x:c r="G4" s="14" t="str">
        <x:v>Gas-specific excess over controls</x:v>
      </x:c>
      <x:c r="H4" s="14" t="str">
        <x:v>E10 premium scenario</x:v>
      </x:c>
      <x:c r="I4" s="14" t="str">
        <x:v>Residual after controls + E10</x:v>
      </x:c>
      <x:c r="J4" s="14" t="str">
        <x:v>Interpretation</x:v>
      </x:c>
      <x:c r="K4" s="45"/>
      <x:c r="L4" s="14" t="str">
        <x:v>Date</x:v>
      </x:c>
      <x:c r="M4" s="14" t="str">
        <x:v>Gasoline gap</x:v>
      </x:c>
      <x:c r="N4" s="14" t="str">
        <x:v>Median non-gas gap</x:v>
      </x:c>
    </x:row>
    <x:row r="5">
      <x:c r="A5" s="46" t="n">
        <x:v>45462</x:v>
      </x:c>
      <x:c r="B5" s="47" t="n">
        <x:f>'Verified Rack Data'!B2-'Verified Rack Data'!C2</x:f>
        <x:v>2.799999999999997</x:v>
      </x:c>
      <x:c r="C5" s="47" t="n">
        <x:f>'Verified Rack Data'!D2-'Verified Rack Data'!E2</x:f>
        <x:v>3.3999999999999915</x:v>
      </x:c>
      <x:c r="D5" s="47" t="n">
        <x:f>'Verified Rack Data'!F2-'Verified Rack Data'!G2</x:f>
        <x:v>5.699999999999989</x:v>
      </x:c>
      <x:c r="E5" s="47" t="n">
        <x:f>'Verified Rack Data'!H2-'Verified Rack Data'!I2</x:f>
        <x:v>3.799999999999997</x:v>
      </x:c>
      <x:c r="F5" s="47" t="n">
        <x:f>MEDIAN(C5:E5)</x:f>
        <x:v>3.799999999999997</x:v>
      </x:c>
      <x:c r="G5" s="47" t="n">
        <x:f>B5-F5</x:f>
        <x:v>-1</x:v>
      </x:c>
      <x:c r="H5" s="47" t="n">
        <x:f>$B$2</x:f>
        <x:v>5.5</x:v>
      </x:c>
      <x:c r="I5" s="47" t="n">
        <x:f>B5-F5-H5</x:f>
        <x:v>-6.5</x:v>
      </x:c>
      <x:c r="J5" s="45" t="str">
        <x:f>IF(I5&gt;2,"Positive residual under 5.5 cpl E10 scenario",IF(I5&lt;-2,"Scenario over-explains observed gap","Approximately explained by controls + scenario"))</x:f>
        <x:v>Scenario over-explains observed gap</x:v>
      </x:c>
      <x:c r="K5" s="45"/>
      <x:c r="L5" s="46" t="n">
        <x:f>A5</x:f>
        <x:v>45462</x:v>
      </x:c>
      <x:c r="M5" s="47" t="n">
        <x:f>B5</x:f>
        <x:v>2.799999999999997</x:v>
      </x:c>
      <x:c r="N5" s="47" t="n">
        <x:f>F5</x:f>
        <x:v>3.799999999999997</x:v>
      </x:c>
    </x:row>
    <x:row r="6">
      <x:c r="A6" s="46" t="n">
        <x:v>45773</x:v>
      </x:c>
      <x:c r="B6" s="47" t="n">
        <x:f>'Verified Rack Data'!B3-'Verified Rack Data'!C3</x:f>
        <x:v>8.200000000000003</x:v>
      </x:c>
      <x:c r="C6" s="47" t="n">
        <x:f>'Verified Rack Data'!D3-'Verified Rack Data'!E3</x:f>
        <x:v>2.9000000000000057</x:v>
      </x:c>
      <x:c r="D6" s="47" t="n">
        <x:f>'Verified Rack Data'!F3-'Verified Rack Data'!G3</x:f>
        <x:v>2.700000000000003</x:v>
      </x:c>
      <x:c r="E6" s="47" t="n">
        <x:f>'Verified Rack Data'!H3-'Verified Rack Data'!I3</x:f>
        <x:v>3.4000000000000057</x:v>
      </x:c>
      <x:c r="F6" s="47" t="n">
        <x:f>MEDIAN(C6:E6)</x:f>
        <x:v>2.9000000000000057</x:v>
      </x:c>
      <x:c r="G6" s="47" t="n">
        <x:f>B6-F6</x:f>
        <x:v>5.299999999999997</x:v>
      </x:c>
      <x:c r="H6" s="47" t="n">
        <x:f>$B$2</x:f>
        <x:v>5.5</x:v>
      </x:c>
      <x:c r="I6" s="47" t="n">
        <x:f>B6-F6-H6</x:f>
        <x:v>-0.20000000000000284</x:v>
      </x:c>
      <x:c r="J6" s="45" t="str">
        <x:f>IF(I6&gt;2,"Positive residual under 5.5 cpl E10 scenario",IF(I6&lt;-2,"Scenario over-explains observed gap","Approximately explained by controls + scenario"))</x:f>
        <x:v>Approximately explained by controls + scenario</x:v>
      </x:c>
      <x:c r="K6" s="45"/>
      <x:c r="L6" s="46" t="n">
        <x:f>A6</x:f>
        <x:v>45773</x:v>
      </x:c>
      <x:c r="M6" s="47" t="n">
        <x:f>B6</x:f>
        <x:v>8.200000000000003</x:v>
      </x:c>
      <x:c r="N6" s="47" t="n">
        <x:f>F6</x:f>
        <x:v>2.9000000000000057</x:v>
      </x:c>
    </x:row>
    <x:row r="7">
      <x:c r="A7" s="46" t="n">
        <x:v>46276</x:v>
      </x:c>
      <x:c r="B7" s="47" t="n">
        <x:f>'Verified Rack Data'!B4-'Verified Rack Data'!C4</x:f>
        <x:v>16.900000000000006</x:v>
      </x:c>
      <x:c r="C7" s="47" t="n">
        <x:f>'Verified Rack Data'!D4-'Verified Rack Data'!E4</x:f>
        <x:v>3.0999999999999943</x:v>
      </x:c>
      <x:c r="D7" s="47" t="n">
        <x:f>'Verified Rack Data'!F4-'Verified Rack Data'!G4</x:f>
        <x:v>2.3000000000000114</x:v>
      </x:c>
      <x:c r="E7" s="47" t="n">
        <x:f>'Verified Rack Data'!H4-'Verified Rack Data'!I4</x:f>
        <x:v>3.5999999999999943</x:v>
      </x:c>
      <x:c r="F7" s="47" t="n">
        <x:f>MEDIAN(C7:E7)</x:f>
        <x:v>3.0999999999999943</x:v>
      </x:c>
      <x:c r="G7" s="47" t="n">
        <x:f>B7-F7</x:f>
        <x:v>13.800000000000011</x:v>
      </x:c>
      <x:c r="H7" s="47" t="n">
        <x:f>$B$2</x:f>
        <x:v>5.5</x:v>
      </x:c>
      <x:c r="I7" s="47" t="n">
        <x:f>B7-F7-H7</x:f>
        <x:v>8.300000000000011</x:v>
      </x:c>
      <x:c r="J7" s="45" t="str">
        <x:f>IF(I7&gt;2,"Positive residual under 5.5 cpl E10 scenario",IF(I7&lt;-2,"Scenario over-explains observed gap","Approximately explained by controls + scenario"))</x:f>
        <x:v>Positive residual under 5.5 cpl E10 scenario</x:v>
      </x:c>
      <x:c r="K7" s="45"/>
      <x:c r="L7" s="46" t="n">
        <x:f>A7</x:f>
        <x:v>46276</x:v>
      </x:c>
      <x:c r="M7" s="47" t="n">
        <x:f>B7</x:f>
        <x:v>16.900000000000006</x:v>
      </x:c>
      <x:c r="N7" s="47" t="n">
        <x:f>F7</x:f>
        <x:v>3.0999999999999943</x:v>
      </x:c>
    </x:row>
    <x:row r="8">
      <x:c r="A8" s="46" t="n">
        <x:v>46284</x:v>
      </x:c>
      <x:c r="B8" s="47" t="n">
        <x:f>'Verified Rack Data'!B5-'Verified Rack Data'!C5</x:f>
        <x:v>23.400000000000006</x:v>
      </x:c>
      <x:c r="C8" s="47" t="n">
        <x:f>'Verified Rack Data'!D5-'Verified Rack Data'!E5</x:f>
        <x:v>2</x:v>
      </x:c>
      <x:c r="D8" s="47" t="n">
        <x:f>'Verified Rack Data'!F5-'Verified Rack Data'!G5</x:f>
        <x:v>2</x:v>
      </x:c>
      <x:c r="E8" s="47" t="n">
        <x:f>'Verified Rack Data'!H5-'Verified Rack Data'!I5</x:f>
        <x:v>0.5</x:v>
      </x:c>
      <x:c r="F8" s="47" t="n">
        <x:f>MEDIAN(C8:E8)</x:f>
        <x:v>2</x:v>
      </x:c>
      <x:c r="G8" s="47" t="n">
        <x:f>B8-F8</x:f>
        <x:v>21.400000000000006</x:v>
      </x:c>
      <x:c r="H8" s="47" t="n">
        <x:f>$B$2</x:f>
        <x:v>5.5</x:v>
      </x:c>
      <x:c r="I8" s="47" t="n">
        <x:f>B8-F8-H8</x:f>
        <x:v>15.900000000000006</x:v>
      </x:c>
      <x:c r="J8" s="45" t="str">
        <x:f>IF(I8&gt;2,"Positive residual under 5.5 cpl E10 scenario",IF(I8&lt;-2,"Scenario over-explains observed gap","Approximately explained by controls + scenario"))</x:f>
        <x:v>Positive residual under 5.5 cpl E10 scenario</x:v>
      </x:c>
      <x:c r="K8" s="45"/>
      <x:c r="L8" s="46" t="n">
        <x:f>A8</x:f>
        <x:v>46284</x:v>
      </x:c>
      <x:c r="M8" s="47" t="n">
        <x:f>B8</x:f>
        <x:v>23.400000000000006</x:v>
      </x:c>
      <x:c r="N8" s="47" t="n">
        <x:f>F8</x:f>
        <x:v>2</x:v>
      </x:c>
    </x:row>
    <x:row r="9">
      <x:c r="A9" s="46"/>
      <x:c r="B9" s="45"/>
      <x:c r="C9" s="45"/>
      <x:c r="D9" s="45"/>
      <x:c r="E9" s="45"/>
      <x:c r="F9" s="45"/>
      <x:c r="G9" s="45"/>
      <x:c r="H9" s="45"/>
      <x:c r="I9" s="45"/>
      <x:c r="J9" s="45"/>
      <x:c r="K9" s="45"/>
      <x:c r="L9" s="45"/>
      <x:c r="M9" s="45"/>
      <x:c r="N9" s="45"/>
    </x:row>
    <x:row r="10">
      <x:c r="A10" s="79" t="str">
        <x:v>Method: Premium gasoline, diesel and furnace-oil Charlottetown–Saint John differences are used only as rough logistics/terminal controls. This is not proof of shipping cost. Product specifications, timing, inventories and market structure differ. The 5.5 cpl ethanol input is a Q4 2025 estimate, not a verified September 2026 value.</x:v>
      </x:c>
      <x:c r="B10" s="34"/>
      <x:c r="C10" s="34"/>
      <x:c r="D10" s="34"/>
      <x:c r="E10" s="34"/>
      <x:c r="F10" s="34"/>
      <x:c r="G10" s="34"/>
      <x:c r="H10" s="34"/>
      <x:c r="I10" s="34"/>
      <x:c r="J10" s="34"/>
      <x:c r="K10" s="45"/>
      <x:c r="L10" s="45"/>
      <x:c r="M10" s="45"/>
      <x:c r="N10" s="45"/>
    </x:row>
    <x:row r="11">
      <x:c r="A11" s="45"/>
      <x:c r="B11" s="45"/>
      <x:c r="C11" s="45"/>
      <x:c r="D11" s="45"/>
      <x:c r="E11" s="45"/>
      <x:c r="F11" s="45"/>
      <x:c r="G11" s="45"/>
      <x:c r="H11" s="45"/>
      <x:c r="I11" s="45"/>
      <x:c r="J11" s="45"/>
      <x:c r="K11" s="45"/>
      <x:c r="L11" s="45"/>
      <x:c r="M11" s="45"/>
      <x:c r="N11" s="45"/>
    </x:row>
    <x:row r="12">
      <x:c r="A12" s="66" t="str">
        <x:v>See 'Current Halifax Test' and 'Sensitivity' for the September 25-26, 2026 Halifax/Dartmouth comparison. The current posted regular-gasoline spread is materially larger than the diesel/furnace-oil comparators, but the gasoline spread must still be decomposed before attributing any amount to realized wholesale margin.</x:v>
      </x:c>
      <x:c r="B12" s="66"/>
      <x:c r="C12" s="66"/>
      <x:c r="D12" s="66"/>
      <x:c r="E12" s="66"/>
      <x:c r="F12" s="66"/>
      <x:c r="G12" s="66"/>
      <x:c r="H12" s="66"/>
      <x:c r="I12" s="66"/>
      <x:c r="J12" s="66"/>
      <x:c r="K12" s="66"/>
      <x:c r="L12" s="66"/>
      <x:c r="M12" s="66"/>
      <x:c r="N12" s="66"/>
    </x:row>
  </x:sheetData>
  <x:mergeCells>
    <x:mergeCell ref="A1:J1"/>
    <x:mergeCell ref="C2:J2"/>
    <x:mergeCell ref="A10:J10"/>
    <x:mergeCell ref="A12:N12"/>
  </x:mergeCells>
  <x:conditionalFormatting sqref="I5:I8">
    <x:cfRule type="colorScale" priority="1">
      <x:colorScale>
        <x:cfvo type="min"/>
        <x:cfvo type="percentile" val="50"/>
        <x:cfvo type="max"/>
        <x:color rgb="FFD9EAD3"/>
        <x:color rgb="FFFFF2CC"/>
        <x:color rgb="FFF4CCCC"/>
      </x:colorScale>
    </x:cfRule>
  </x:conditionalFormatting>
  <x:pageMargins left="0.7" right="0.7" top="0.75" bottom="0.75" header="0.3" footer="0.3"/>
  <x:drawing xmlns:r="http://schemas.openxmlformats.org/officeDocument/2006/relationships" r:id="Rcecfd8be392541e6"/>
</x:worksheet>
</file>

<file path=xl/worksheets/sheet2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6" hidden="0" customWidth="1"/>
    <x:col min="3" max="3" width="16" hidden="0" customWidth="1"/>
    <x:col min="4" max="4" width="16" hidden="0" customWidth="1"/>
    <x:col min="5" max="5" width="15" hidden="0" customWidth="1"/>
    <x:col min="6" max="6" width="15" hidden="0" customWidth="1"/>
    <x:col min="7" max="7" width="14" hidden="0" customWidth="1"/>
    <x:col min="8" max="8" width="20" hidden="0" customWidth="1"/>
    <x:col min="9" max="9" width="18" hidden="0" customWidth="1"/>
    <x:col min="10" max="10" width="26" hidden="0" customWidth="1"/>
    <x:col min="11" max="11" width="55" hidden="0" customWidth="1"/>
  </x:cols>
  <x:sheetData>
    <x:row r="1" ht="28" customHeight="1">
      <x:c r="A1" s="22" t="str">
        <x:v>Date</x:v>
      </x:c>
      <x:c r="B1" s="22" t="str">
        <x:v>Charlottetown REG 87</x:v>
      </x:c>
      <x:c r="C1" s="22" t="str">
        <x:v>Saint John REG E10</x:v>
      </x:c>
      <x:c r="D1" s="22" t="str">
        <x:v>Charlottetown SUP 91</x:v>
      </x:c>
      <x:c r="E1" s="22" t="str">
        <x:v>Saint John SUP 91</x:v>
      </x:c>
      <x:c r="F1" s="22" t="str">
        <x:v>Charlottetown ULSD</x:v>
      </x:c>
      <x:c r="G1" s="22" t="str">
        <x:v>Saint John ULSD</x:v>
      </x:c>
      <x:c r="H1" s="22" t="str">
        <x:v>Charlottetown Furnace Oil</x:v>
      </x:c>
      <x:c r="I1" s="22" t="str">
        <x:v>Saint John Furnace Oil</x:v>
      </x:c>
      <x:c r="J1" s="22" t="str">
        <x:v>Source</x:v>
      </x:c>
      <x:c r="K1" s="22" t="str">
        <x:v>Source URL</x:v>
      </x:c>
    </x:row>
    <x:row r="2">
      <x:c r="A2" s="46" t="n">
        <x:v>45462</x:v>
      </x:c>
      <x:c r="B2" s="52" t="n">
        <x:v>103.6</x:v>
      </x:c>
      <x:c r="C2" s="52" t="n">
        <x:v>100.8</x:v>
      </x:c>
      <x:c r="D2" s="52" t="n">
        <x:v>113.6</x:v>
      </x:c>
      <x:c r="E2" s="52" t="n">
        <x:v>110.2</x:v>
      </x:c>
      <x:c r="F2" s="52" t="n">
        <x:v>107.6</x:v>
      </x:c>
      <x:c r="G2" s="52" t="n">
        <x:v>101.9</x:v>
      </x:c>
      <x:c r="H2" s="52" t="n">
        <x:v>98.5</x:v>
      </x:c>
      <x:c r="I2" s="52" t="n">
        <x:v>94.7</x:v>
      </x:c>
      <x:c r="J2" s="45" t="str">
        <x:v>Petro-Canada posted rack prices</x:v>
      </x:c>
      <x:c r="K2" s="45" t="str">
        <x:v>https://www.petro-canada.ca/-/media/project/petrocanada/content/pdfs/petro-canada-rack-pricing.pdf?modified=20230630040613</x:v>
      </x:c>
    </x:row>
    <x:row r="3">
      <x:c r="A3" s="46" t="n">
        <x:v>45773</x:v>
      </x:c>
      <x:c r="B3" s="52" t="n">
        <x:v>99</x:v>
      </x:c>
      <x:c r="C3" s="52" t="n">
        <x:v>90.8</x:v>
      </x:c>
      <x:c r="D3" s="52" t="n">
        <x:v>107.2</x:v>
      </x:c>
      <x:c r="E3" s="52" t="n">
        <x:v>104.3</x:v>
      </x:c>
      <x:c r="F3" s="52" t="n">
        <x:v>102</x:v>
      </x:c>
      <x:c r="G3" s="52" t="n">
        <x:v>99.3</x:v>
      </x:c>
      <x:c r="H3" s="52" t="n">
        <x:v>86.4</x:v>
      </x:c>
      <x:c r="I3" s="52" t="n">
        <x:v>83</x:v>
      </x:c>
      <x:c r="J3" s="45" t="str">
        <x:v>Petro-Canada posted rack prices</x:v>
      </x:c>
      <x:c r="K3" s="45" t="str">
        <x:v>https://www.petro-canada.ca/-/media/project/petrocanada/content/business/rack-pricing/rack_price.pdf?modified=20250426180453</x:v>
      </x:c>
    </x:row>
    <x:row r="4">
      <x:c r="A4" s="46" t="n">
        <x:v>46276</x:v>
      </x:c>
      <x:c r="B4" s="52" t="n">
        <x:v>162.3</x:v>
      </x:c>
      <x:c r="C4" s="52" t="n">
        <x:v>145.4</x:v>
      </x:c>
      <x:c r="D4" s="52" t="n">
        <x:v>172.2</x:v>
      </x:c>
      <x:c r="E4" s="52" t="n">
        <x:v>169.1</x:v>
      </x:c>
      <x:c r="F4" s="52" t="n">
        <x:v>210</x:v>
      </x:c>
      <x:c r="G4" s="52" t="n">
        <x:v>207.7</x:v>
      </x:c>
      <x:c r="H4" s="52" t="n">
        <x:v>182.5</x:v>
      </x:c>
      <x:c r="I4" s="52" t="n">
        <x:v>178.9</x:v>
      </x:c>
      <x:c r="J4" s="45" t="str">
        <x:v>Petro-Canada posted rack prices (daily)</x:v>
      </x:c>
      <x:c r="K4" s="45" t="str">
        <x:v>https://www.petro-canada.ca/en/business/corporate-incentive-program/home/business/rack-prices</x:v>
      </x:c>
    </x:row>
    <x:row r="5">
      <x:c r="A5" s="46" t="n">
        <x:v>46284</x:v>
      </x:c>
      <x:c r="B5" s="52" t="n">
        <x:v>170.1</x:v>
      </x:c>
      <x:c r="C5" s="52" t="n">
        <x:v>146.7</x:v>
      </x:c>
      <x:c r="D5" s="52" t="n">
        <x:v>177.9</x:v>
      </x:c>
      <x:c r="E5" s="52" t="n">
        <x:v>175.9</x:v>
      </x:c>
      <x:c r="F5" s="52" t="n">
        <x:v>216.4</x:v>
      </x:c>
      <x:c r="G5" s="52" t="n">
        <x:v>214.4</x:v>
      </x:c>
      <x:c r="H5" s="52" t="n">
        <x:v>179.5</x:v>
      </x:c>
      <x:c r="I5" s="52" t="n">
        <x:v>179</x:v>
      </x:c>
      <x:c r="J5" s="45" t="str">
        <x:v>Petro-Canada posted rack prices (daily)</x:v>
      </x:c>
      <x:c r="K5" s="45" t="str">
        <x:v>https://www.petro-canada.ca/fr/business/rack-prices</x:v>
      </x:c>
    </x:row>
    <x:row r="6">
      <x:c r="A6" s="46"/>
      <x:c r="B6" s="45"/>
      <x:c r="C6" s="45"/>
      <x:c r="D6" s="45"/>
      <x:c r="E6" s="45"/>
      <x:c r="F6" s="45"/>
      <x:c r="G6" s="45"/>
      <x:c r="H6" s="45"/>
      <x:c r="I6" s="45"/>
      <x:c r="J6" s="45"/>
      <x:c r="K6" s="45"/>
    </x:row>
    <x:row r="7">
      <x:c r="A7" s="38"/>
    </x:row>
    <x:row r="8">
      <x:c r="A8" s="38"/>
    </x:row>
    <x:row r="9">
      <x:c r="A9" s="38"/>
    </x:row>
    <x:row r="10">
      <x:c r="A10" s="38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5" hidden="0" customWidth="1"/>
    <x:col min="3" max="3" width="16" hidden="0" customWidth="1"/>
    <x:col min="4" max="4" width="16" hidden="0" customWidth="1"/>
    <x:col min="5" max="5" width="14" hidden="0" customWidth="1"/>
    <x:col min="6" max="6" width="14" hidden="0" customWidth="1"/>
    <x:col min="7" max="7" width="18" hidden="0" customWidth="1"/>
    <x:col min="8" max="8" width="18" hidden="0" customWidth="1"/>
  </x:cols>
  <x:sheetData>
    <x:row r="1" ht="28" customHeight="1">
      <x:c r="A1" s="44" t="str">
        <x:v>IRAC PEI Pricing Formula – September 25, 2026</x:v>
      </x:c>
      <x:c r="B1" s="44"/>
      <x:c r="C1" s="44"/>
      <x:c r="D1" s="44"/>
      <x:c r="E1" s="44"/>
      <x:c r="F1" s="44"/>
      <x:c r="G1" s="44"/>
      <x:c r="H1" s="44"/>
    </x:row>
    <x:row r="2">
      <x:c r="A2" s="45"/>
      <x:c r="B2" s="45"/>
      <x:c r="C2" s="45"/>
      <x:c r="D2" s="45"/>
      <x:c r="E2" s="45"/>
      <x:c r="F2" s="45"/>
      <x:c r="G2" s="45"/>
      <x:c r="H2" s="45"/>
    </x:row>
    <x:row r="3">
      <x:c r="A3" s="14" t="str">
        <x:v>Product</x:v>
      </x:c>
      <x:c r="B3" s="14" t="str">
        <x:v>Period Avg Rack</x:v>
      </x:c>
      <x:c r="C3" s="14" t="str">
        <x:v>Wholesale Margin</x:v>
      </x:c>
      <x:c r="D3" s="14" t="str">
        <x:v>Forward Avg Adj.</x:v>
      </x:c>
      <x:c r="E3" s="14" t="str">
        <x:v>Dealer Base</x:v>
      </x:c>
      <x:c r="F3" s="14" t="str">
        <x:v>Provincial Tax</x:v>
      </x:c>
      <x:c r="G3" s="14" t="str">
        <x:v>Retail Margin (SS)</x:v>
      </x:c>
      <x:c r="H3" s="14" t="str">
        <x:v>Pump Price (SS Min)</x:v>
      </x:c>
    </x:row>
    <x:row r="4">
      <x:c r="A4" s="45" t="str">
        <x:v>Regular gasoline</x:v>
      </x:c>
      <x:c r="B4" s="47" t="n">
        <x:v>167.2</x:v>
      </x:c>
      <x:c r="C4" s="47" t="n">
        <x:v>5</x:v>
      </x:c>
      <x:c r="D4" s="47" t="n">
        <x:v>-0.8</x:v>
      </x:c>
      <x:c r="E4" s="47" t="n">
        <x:v>171.4</x:v>
      </x:c>
      <x:c r="F4" s="47" t="n">
        <x:v>8.47</x:v>
      </x:c>
      <x:c r="G4" s="47" t="n">
        <x:v>7</x:v>
      </x:c>
      <x:c r="H4" s="47" t="n">
        <x:v>214.9</x:v>
      </x:c>
    </x:row>
    <x:row r="5">
      <x:c r="A5" s="45" t="str">
        <x:v>Premium gasoline</x:v>
      </x:c>
      <x:c r="B5" s="47" t="n">
        <x:v>176.7</x:v>
      </x:c>
      <x:c r="C5" s="47" t="n">
        <x:v>5</x:v>
      </x:c>
      <x:c r="D5" s="47" t="n">
        <x:v>-0.3</x:v>
      </x:c>
      <x:c r="E5" s="47" t="n">
        <x:v>181.4</x:v>
      </x:c>
      <x:c r="F5" s="47" t="n">
        <x:v>8.47</x:v>
      </x:c>
      <x:c r="G5" s="47" t="n">
        <x:v>7</x:v>
      </x:c>
      <x:c r="H5" s="47" t="n">
        <x:v>226.4</x:v>
      </x:c>
    </x:row>
    <x:row r="6">
      <x:c r="A6" s="45" t="str">
        <x:v>Diesel</x:v>
      </x:c>
      <x:c r="B6" s="47" t="n">
        <x:v>207.8</x:v>
      </x:c>
      <x:c r="C6" s="47" t="n">
        <x:v>5</x:v>
      </x:c>
      <x:c r="D6" s="47" t="n">
        <x:v>-0.6</x:v>
      </x:c>
      <x:c r="E6" s="47" t="n">
        <x:v>212.2</x:v>
      </x:c>
      <x:c r="F6" s="47" t="n">
        <x:v>14.15</x:v>
      </x:c>
      <x:c r="G6" s="47" t="n">
        <x:v>7</x:v>
      </x:c>
      <x:c r="H6" s="47" t="n">
        <x:v>268.4</x:v>
      </x:c>
    </x:row>
    <x:row r="7">
      <x:c r="A7" s="45"/>
      <x:c r="B7" s="45"/>
      <x:c r="C7" s="45"/>
      <x:c r="D7" s="45"/>
      <x:c r="E7" s="45"/>
      <x:c r="F7" s="45"/>
      <x:c r="G7" s="45"/>
      <x:c r="H7" s="45"/>
    </x:row>
    <x:row r="8">
      <x:c r="A8" s="45" t="str">
        <x:v>Furnace oil period average rack</x:v>
      </x:c>
      <x:c r="B8" s="47" t="n">
        <x:v>159.2</x:v>
      </x:c>
      <x:c r="C8" s="45"/>
      <x:c r="D8" s="45"/>
      <x:c r="E8" s="45"/>
      <x:c r="F8" s="45"/>
      <x:c r="G8" s="45"/>
      <x:c r="H8" s="45"/>
    </x:row>
    <x:row r="9">
      <x:c r="A9" s="45" t="str">
        <x:v>Furnace oil combined wholesale/retail margin</x:v>
      </x:c>
      <x:c r="B9" s="47" t="n">
        <x:v>23.1</x:v>
      </x:c>
      <x:c r="C9" s="45"/>
      <x:c r="D9" s="45"/>
      <x:c r="E9" s="45"/>
      <x:c r="F9" s="45"/>
      <x:c r="G9" s="45"/>
      <x:c r="H9" s="45"/>
    </x:row>
    <x:row r="10">
      <x:c r="A10" s="45" t="str">
        <x:v>Furnace oil forward averaging adjustment</x:v>
      </x:c>
      <x:c r="B10" s="47" t="n">
        <x:v>-1.7</x:v>
      </x:c>
      <x:c r="C10" s="45"/>
      <x:c r="D10" s="45"/>
      <x:c r="E10" s="45"/>
      <x:c r="F10" s="45"/>
      <x:c r="G10" s="45"/>
      <x:c r="H10" s="45"/>
    </x:row>
    <x:row r="11">
      <x:c r="A11" s="45"/>
      <x:c r="B11" s="45"/>
      <x:c r="C11" s="45"/>
      <x:c r="D11" s="45"/>
      <x:c r="E11" s="45"/>
      <x:c r="F11" s="45"/>
      <x:c r="G11" s="45"/>
      <x:c r="H11" s="45"/>
    </x:row>
    <x:row r="12">
      <x:c r="A12" s="34" t="str">
        <x:v>IRAC's methodology uses the previous period's Charlottetown rack as the benchmark, then adds regulated margins, forward averaging, taxes and HST. A key analytical question is therefore whether the Charlottetown rack itself remains a reasonable competitive proxy.</x:v>
      </x:c>
      <x:c r="B12" s="34"/>
      <x:c r="C12" s="34"/>
      <x:c r="D12" s="34"/>
      <x:c r="E12" s="34"/>
      <x:c r="F12" s="34"/>
      <x:c r="G12" s="34"/>
      <x:c r="H12" s="34"/>
    </x:row>
    <x:row r="13">
      <x:c r="A13" s="45"/>
      <x:c r="B13" s="45"/>
      <x:c r="C13" s="45"/>
      <x:c r="D13" s="45"/>
      <x:c r="E13" s="45"/>
      <x:c r="F13" s="45"/>
      <x:c r="G13" s="45"/>
      <x:c r="H13" s="45"/>
    </x:row>
    <x:row r="14">
      <x:c r="A14" s="45" t="str">
        <x:v>Source</x:v>
      </x:c>
      <x:c r="B14" s="45" t="str">
        <x:v>URL</x:v>
      </x:c>
      <x:c r="C14" s="45"/>
      <x:c r="D14" s="45"/>
      <x:c r="E14" s="45"/>
      <x:c r="F14" s="45"/>
      <x:c r="G14" s="45"/>
      <x:c r="H14" s="45"/>
    </x:row>
    <x:row r="15">
      <x:c r="A15" s="45" t="str">
        <x:v>IRAC Historical Pricing Data</x:v>
      </x:c>
      <x:c r="B15" s="45" t="str">
        <x:v>https://irac.pe.ca/petrol/historical-pricing-data/</x:v>
      </x:c>
      <x:c r="C15" s="45"/>
      <x:c r="D15" s="45"/>
      <x:c r="E15" s="45"/>
      <x:c r="F15" s="45"/>
      <x:c r="G15" s="45"/>
      <x:c r="H15" s="45"/>
    </x:row>
  </x:sheetData>
  <x:mergeCells>
    <x:mergeCell ref="A1:H1"/>
    <x:mergeCell ref="A12:H1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44" hidden="0" customWidth="1"/>
    <x:col min="3" max="3" width="34" hidden="0" customWidth="1"/>
    <x:col min="4" max="4" width="16" hidden="0" customWidth="1"/>
    <x:col min="5" max="5" width="25" hidden="0" customWidth="1"/>
    <x:col min="6" max="6" width="55" hidden="0" customWidth="1"/>
  </x:cols>
  <x:sheetData>
    <x:row r="1" ht="28" customHeight="1">
      <x:c r="A1" s="44" t="str">
        <x:v>Evidence on Ethanol, Rack Benchmark and Marine Logistics</x:v>
      </x:c>
      <x:c r="B1" s="44"/>
      <x:c r="C1" s="44"/>
      <x:c r="D1" s="44"/>
      <x:c r="E1" s="44"/>
      <x:c r="F1" s="44"/>
    </x:row>
    <x:row r="2">
      <x:c r="A2" s="45"/>
      <x:c r="B2" s="45"/>
      <x:c r="C2" s="45"/>
      <x:c r="D2" s="45"/>
      <x:c r="E2" s="45"/>
      <x:c r="F2" s="45"/>
    </x:row>
    <x:row r="3">
      <x:c r="A3" s="14" t="str">
        <x:v>Issue</x:v>
      </x:c>
      <x:c r="B3" s="14" t="str">
        <x:v>Verified finding</x:v>
      </x:c>
      <x:c r="C3" s="14" t="str">
        <x:v>Value / implication</x:v>
      </x:c>
      <x:c r="D3" s="14" t="str">
        <x:v>Time period</x:v>
      </x:c>
      <x:c r="E3" s="14" t="str">
        <x:v>Source</x:v>
      </x:c>
      <x:c r="F3" s="14" t="str">
        <x:v>URL</x:v>
      </x:c>
    </x:row>
    <x:row r="4">
      <x:c r="A4" s="45" t="str">
        <x:v>Conventional vs E10</x:v>
      </x:c>
      <x:c r="B4" s="45" t="str">
        <x:v>Signal estimates conventional gasoline became increasingly expensive relative to E10.</x:v>
      </x:c>
      <x:c r="C4" s="45" t="str">
        <x:v>Approx. 5.5 cpl average conventional premium over Q4 2025.</x:v>
      </x:c>
      <x:c r="D4" s="45" t="str">
        <x:v>Q4 2025</x:v>
      </x:c>
      <x:c r="E4" s="45" t="str">
        <x:v>Signal Energy Consulting / IRAC</x:v>
      </x:c>
      <x:c r="F4" s="45" t="str">
        <x:v>https://irac.pe.ca/wp-content/uploads/Exhibit-C-1-IRAC_2025_Margin_Review_Report_Final-April-24-2026.pdf</x:v>
      </x:c>
    </x:row>
    <x:row r="5">
      <x:c r="A5" s="45" t="str">
        <x:v>Charlottetown vs comparators</x:v>
      </x:c>
      <x:c r="B5" s="45" t="str">
        <x:v>Signal says Halifax and Saint John racks increasingly sat below Charlottetown; it attributes the gap to higher island shipping costs and greater reliance on conventional gasoline.</x:v>
      </x:c>
      <x:c r="C5" s="45" t="str">
        <x:v>Supports decomposition, but shipping cost figures were not disclosed.</x:v>
      </x:c>
      <x:c r="D5" s="45" t="str">
        <x:v>2021–2025</x:v>
      </x:c>
      <x:c r="E5" s="45" t="str">
        <x:v>Signal Energy Consulting / IRAC</x:v>
      </x:c>
      <x:c r="F5" s="45" t="str">
        <x:v>https://irac.pe.ca/wp-content/uploads/Exhibit-C-1-IRAC_2025_Margin_Review_Report_Final-April-24-2026.pdf</x:v>
      </x:c>
    </x:row>
    <x:row r="6">
      <x:c r="A6" s="45" t="str">
        <x:v>Shipping-cost evidence</x:v>
      </x:c>
      <x:c r="B6" s="45" t="str">
        <x:v>Only one primary supplier reported PEI shipping costs to Signal; specific values were withheld for confidentiality.</x:v>
      </x:c>
      <x:c r="C6" s="45" t="str">
        <x:v>Current public record does not independently quantify the marine freight adder.</x:v>
      </x:c>
      <x:c r="D6" s="45" t="str">
        <x:v>2025 review</x:v>
      </x:c>
      <x:c r="E6" s="45" t="str">
        <x:v>Signal Energy Consulting / IRAC</x:v>
      </x:c>
      <x:c r="F6" s="45" t="str">
        <x:v>https://irac.pe.ca/wp-content/uploads/Exhibit-C-1-IRAC_2025_Margin_Review_Report_Final-April-24-2026.pdf</x:v>
      </x:c>
    </x:row>
    <x:row r="7">
      <x:c r="A7" s="45" t="str">
        <x:v>Rack-market risk</x:v>
      </x:c>
      <x:c r="B7" s="45" t="str">
        <x:v>Signal acknowledges limited suppliers, non-public transaction discounts/premiums, and potential captive-market concerns as risks of a rack benchmark.</x:v>
      </x:c>
      <x:c r="C7" s="45" t="str">
        <x:v>Supports ongoing cross-market testing of the benchmark.</x:v>
      </x:c>
      <x:c r="D7" s="45" t="str">
        <x:v>2026 report</x:v>
      </x:c>
      <x:c r="E7" s="45" t="str">
        <x:v>Signal Energy Consulting / IRAC</x:v>
      </x:c>
      <x:c r="F7" s="45" t="str">
        <x:v>https://irac.pe.ca/wp-content/uploads/Exhibit-C-1-IRAC_2025_Margin_Review_Report_Final-April-24-2026.pdf</x:v>
      </x:c>
    </x:row>
    <x:row r="8">
      <x:c r="A8" s="45" t="str">
        <x:v>IRAC data gap</x:v>
      </x:c>
      <x:c r="B8" s="45" t="str">
        <x:v>IRAC staff asked how lack of acquisition-cost data affects confidence and requested additional tests to assess rack reasonableness.</x:v>
      </x:c>
      <x:c r="C8" s="45" t="str">
        <x:v>Acquisition-cost data is a material line of inquiry in the active proceeding.</x:v>
      </x:c>
      <x:c r="D8" s="45" t="str">
        <x:v>Sep. 2, 2026</x:v>
      </x:c>
      <x:c r="E8" s="45" t="str">
        <x:v>IRAC staff interrogatories</x:v>
      </x:c>
      <x:c r="F8" s="45" t="str">
        <x:v>https://irac.pe.ca/wp-content/uploads/Exhibit-C-6-Interrogatories-from-Commission-Staff-to-Expert-September-2-2026.pdf</x:v>
      </x:c>
    </x:row>
    <x:row r="9">
      <x:c r="A9" s="45" t="str">
        <x:v>Ethanol terminal precedent</x:v>
      </x:c>
      <x:c r="B9" s="45" t="str">
        <x:v>Irving proposed converting an existing Halifax terminal tank from marine gas oil to ethanol service, adding an internal floating roof and converting pumps/marketing/marine lines.</x:v>
      </x:c>
      <x:c r="C9" s="45" t="str">
        <x:v>Shows an existing marine terminal tank can be repurposed for ethanol, subject to engineering and regulatory requirements.</x:v>
      </x:c>
      <x:c r="D9" s="45" t="str">
        <x:v>2022</x:v>
      </x:c>
      <x:c r="E9" s="45" t="str">
        <x:v>Impact Assessment Agency of Canada</x:v>
      </x:c>
      <x:c r="F9" s="45" t="str">
        <x:v>https://iaac-aeic.gc.ca/050/evaluations/proj/83834?culture=en-CA</x:v>
      </x:c>
    </x:row>
    <x:row r="10">
      <x:c r="A10" s="45"/>
      <x:c r="B10" s="45"/>
      <x:c r="C10" s="45"/>
      <x:c r="D10" s="45"/>
      <x:c r="E10" s="45"/>
      <x:c r="F10" s="45"/>
    </x:row>
  </x:sheetData>
  <x:mergeCells>
    <x:mergeCell ref="A1:F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8" hidden="0" customWidth="1"/>
    <x:col min="3" max="3" width="45" hidden="0" customWidth="1"/>
    <x:col min="4" max="4" width="34" hidden="0" customWidth="1"/>
    <x:col min="5" max="5" width="18" hidden="0" customWidth="1"/>
    <x:col min="6" max="6" width="50" hidden="0" customWidth="1"/>
  </x:cols>
  <x:sheetData>
    <x:row r="1" ht="28" customHeight="1">
      <x:c r="A1" s="44" t="str">
        <x:v>Data Needed for a Defensible 2024–2026 Weekly Decomposition</x:v>
      </x:c>
      <x:c r="B1" s="44"/>
      <x:c r="C1" s="44"/>
      <x:c r="D1" s="44"/>
      <x:c r="E1" s="44"/>
      <x:c r="F1" s="44"/>
    </x:row>
    <x:row r="2">
      <x:c r="A2" s="45"/>
      <x:c r="B2" s="45"/>
      <x:c r="C2" s="45"/>
      <x:c r="D2" s="45"/>
      <x:c r="E2" s="45"/>
      <x:c r="F2" s="45"/>
    </x:row>
    <x:row r="3">
      <x:c r="A3" s="14" t="str">
        <x:v>Priority</x:v>
      </x:c>
      <x:c r="B3" s="14" t="str">
        <x:v>Data item</x:v>
      </x:c>
      <x:c r="C3" s="14" t="str">
        <x:v>Why it matters</x:v>
      </x:c>
      <x:c r="D3" s="14" t="str">
        <x:v>Ideal source</x:v>
      </x:c>
      <x:c r="E3" s="14" t="str">
        <x:v>Status</x:v>
      </x:c>
      <x:c r="F3" s="14" t="str">
        <x:v>Notes</x:v>
      </x:c>
    </x:row>
    <x:row r="4">
      <x:c r="A4" s="45" t="str">
        <x:v>High</x:v>
      </x:c>
      <x:c r="B4" s="45" t="str">
        <x:v>Weekly Charlottetown conventional regular rack, 2024–2026</x:v>
      </x:c>
      <x:c r="C4" s="45" t="str">
        <x:v>Core PEI benchmark time series</x:v>
      </x:c>
      <x:c r="D4" s="45" t="str">
        <x:v>IRAC / OPIS / Petro-Canada historical postings</x:v>
      </x:c>
      <x:c r="E4" s="45" t="str">
        <x:v>Partial</x:v>
      </x:c>
      <x:c r="F4" s="45" t="str">
        <x:v>IRAC publishes PEI period-average rack; public historical Saint John series still needs collection.</x:v>
      </x:c>
    </x:row>
    <x:row r="5">
      <x:c r="A5" s="45" t="str">
        <x:v>High</x:v>
      </x:c>
      <x:c r="B5" s="45" t="str">
        <x:v>Weekly Saint John E10 rack, 2024–2026</x:v>
      </x:c>
      <x:c r="C5" s="45" t="str">
        <x:v>Comparator and ethanol-blended market benchmark</x:v>
      </x:c>
      <x:c r="D5" s="45" t="str">
        <x:v>OPIS / Petro-Canada / NBEUB evidence</x:v>
      </x:c>
      <x:c r="E5" s="45" t="str">
        <x:v>Partial</x:v>
      </x:c>
      <x:c r="F5" s="45" t="str">
        <x:v>Point-in-time Petro-Canada observations captured in workbook.</x:v>
      </x:c>
    </x:row>
    <x:row r="6">
      <x:c r="A6" s="45" t="str">
        <x:v>High</x:v>
      </x:c>
      <x:c r="B6" s="45" t="str">
        <x:v>Weekly CBOB and ethanol input prices</x:v>
      </x:c>
      <x:c r="C6" s="45" t="str">
        <x:v>Allows direct calculation of E10 blend cost: 90% CBOB + 10% ethanol</x:v>
      </x:c>
      <x:c r="D6" s="45" t="str">
        <x:v>Argus / OPIS / NYH assessments</x:v>
      </x:c>
      <x:c r="E6" s="45" t="str">
        <x:v>Missing</x:v>
      </x:c>
      <x:c r="F6" s="45" t="str">
        <x:v>Signal used this approach for Figure 9.</x:v>
      </x:c>
    </x:row>
    <x:row r="7">
      <x:c r="A7" s="45" t="str">
        <x:v>High</x:v>
      </x:c>
      <x:c r="B7" s="45" t="str">
        <x:v>Actual PEI acquisition prices vs posted rack</x:v>
      </x:c>
      <x:c r="C7" s="45" t="str">
        <x:v>Tests whether posted rack is a faithful proxy for transactions</x:v>
      </x:c>
      <x:c r="D7" s="45" t="str">
        <x:v>IRAC compulsory information / wholesalers</x:v>
      </x:c>
      <x:c r="E7" s="45" t="str">
        <x:v>Missing</x:v>
      </x:c>
      <x:c r="F7" s="45" t="str">
        <x:v>IRAC staff has explicitly raised this gap.</x:v>
      </x:c>
    </x:row>
    <x:row r="8">
      <x:c r="A8" s="45" t="str">
        <x:v>High</x:v>
      </x:c>
      <x:c r="B8" s="45" t="str">
        <x:v>Marine freight / terminal handling cost per litre</x:v>
      </x:c>
      <x:c r="C8" s="45" t="str">
        <x:v>Separates genuine island logistics from residual</x:v>
      </x:c>
      <x:c r="D8" s="45" t="str">
        <x:v>Carrier contracts / terminal tariff / IRAC confidential filings</x:v>
      </x:c>
      <x:c r="E8" s="45" t="str">
        <x:v>Missing</x:v>
      </x:c>
      <x:c r="F8" s="45" t="str">
        <x:v>Signal had only one supplier's shipping-cost evidence and did not disclose it.</x:v>
      </x:c>
    </x:row>
    <x:row r="9">
      <x:c r="A9" s="45" t="str">
        <x:v>Medium</x:v>
      </x:c>
      <x:c r="B9" s="45" t="str">
        <x:v>Charlottetown terminal throughput and storage capacity by product</x:v>
      </x:c>
      <x:c r="C9" s="45" t="str">
        <x:v>Converts fixed terminal costs to cpl and tests blending economics</x:v>
      </x:c>
      <x:c r="D9" s="45" t="str">
        <x:v>Irving / regulatory filings / terminal permits</x:v>
      </x:c>
      <x:c r="E9" s="45" t="str">
        <x:v>Missing</x:v>
      </x:c>
      <x:c r="F9" s="45" t="str">
        <x:v>Needed for capital and per-litre economics.</x:v>
      </x:c>
    </x:row>
    <x:row r="10">
      <x:c r="A10" s="45" t="str">
        <x:v>Medium</x:v>
      </x:c>
      <x:c r="B10" s="45" t="str">
        <x:v>Mothballed Charlottetown tank specifications</x:v>
      </x:c>
      <x:c r="C10" s="45" t="str">
        <x:v>Tests feasibility/cost of conversion to ethanol service</x:v>
      </x:c>
      <x:c r="D10" s="45" t="str">
        <x:v>Owner engineering records / permits</x:v>
      </x:c>
      <x:c r="E10" s="45" t="str">
        <x:v>Unverified observation</x:v>
      </x:c>
      <x:c r="F10" s="45" t="str">
        <x:v>Need capacity, prior service, roof type, seals, water control, pumps, piping and containment.</x:v>
      </x:c>
    </x:row>
    <x:row r="11">
      <x:c r="A11" s="45" t="str">
        <x:v>Medium</x:v>
      </x:c>
      <x:c r="B11" s="45" t="str">
        <x:v>CFR credit costs/values by supplier and market</x:v>
      </x:c>
      <x:c r="C11" s="45" t="str">
        <x:v>Avoids double counting CFR as both rack premium and ethanol benefit</x:v>
      </x:c>
      <x:c r="D11" s="45" t="str">
        <x:v>Argus / compliance filings / supplier data</x:v>
      </x:c>
      <x:c r="E11" s="45" t="str">
        <x:v>Partial</x:v>
      </x:c>
      <x:c r="F11" s="45" t="str">
        <x:v>Signal says CFR is embedded in PEI rack pricing.</x:v>
      </x:c>
    </x:row>
    <x:row r="12">
      <x:c r="A12" s="45" t="str">
        <x:v>Medium</x:v>
      </x:c>
      <x:c r="B12" s="45" t="str">
        <x:v>Independent marketer terminal access terms</x:v>
      </x:c>
      <x:c r="C12" s="45" t="str">
        <x:v>Relevant to competition and alternative supply</x:v>
      </x:c>
      <x:c r="D12" s="45" t="str">
        <x:v>Contracts, tariffs, Competition Bureau evidence</x:v>
      </x:c>
      <x:c r="E12" s="45" t="str">
        <x:v>Missing</x:v>
      </x:c>
      <x:c r="F12" s="45" t="str">
        <x:v>Would help distinguish physical concentration from anticompetitive foreclosure.</x:v>
      </x:c>
    </x:row>
    <x:row r="13">
      <x:c r="A13" s="45"/>
      <x:c r="B13" s="45"/>
      <x:c r="C13" s="45"/>
      <x:c r="D13" s="45"/>
      <x:c r="E13" s="45"/>
      <x:c r="F13" s="45"/>
    </x:row>
  </x:sheetData>
  <x:mergeCells>
    <x:mergeCell ref="A1:F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18" hidden="0" customWidth="1"/>
    <x:col min="3" max="3" width="18" hidden="0" customWidth="1"/>
    <x:col min="4" max="4" width="18" hidden="0" customWidth="1"/>
    <x:col min="5" max="5" width="44" hidden="0" customWidth="1"/>
    <x:col min="6" max="6" width="24" hidden="0" customWidth="1"/>
    <x:col min="7" max="7" width="28" hidden="0" customWidth="1"/>
    <x:col min="8" max="8" width="36" hidden="0" customWidth="1"/>
  </x:cols>
  <x:sheetData>
    <x:row r="1">
      <x:c r="A1" s="72" t="str">
        <x:v>Current Charlottetown vs Halifax Rack Test</x:v>
      </x:c>
      <x:c r="B1" s="72"/>
      <x:c r="C1" s="72"/>
      <x:c r="D1" s="72"/>
      <x:c r="E1" s="72"/>
      <x:c r="F1" s="72"/>
      <x:c r="G1" s="72"/>
      <x:c r="H1" s="72"/>
    </x:row>
    <x:row r="2">
      <x:c r="A2" s="63" t="str">
        <x:v>Product</x:v>
      </x:c>
      <x:c r="B2" s="63" t="str">
        <x:v>Charlottetown (cpl)</x:v>
      </x:c>
      <x:c r="C2" s="63" t="str">
        <x:v>Halifax (cpl)</x:v>
      </x:c>
      <x:c r="D2" s="63" t="str">
        <x:v>Gross spread (cpl)</x:v>
      </x:c>
      <x:c r="E2" s="63" t="str">
        <x:v>Specification note</x:v>
      </x:c>
      <x:c r="F2" s="63" t="str">
        <x:v>Source date/type</x:v>
      </x:c>
      <x:c r="G2" s="63" t="str">
        <x:v>Source</x:v>
      </x:c>
      <x:c r="H2" s="63" t="str">
        <x:v>Source URL</x:v>
      </x:c>
    </x:row>
    <x:row r="3">
      <x:c r="A3" s="45" t="str">
        <x:v>Regular gasoline</x:v>
      </x:c>
      <x:c r="B3" s="52" t="n">
        <x:v>163.6</x:v>
      </x:c>
      <x:c r="C3" s="52" t="n">
        <x:v>139.9</x:v>
      </x:c>
      <x:c r="D3" s="52" t="n">
        <x:f>B3-C3</x:f>
        <x:v>23.69999999999999</x:v>
      </x:c>
      <x:c r="E3" s="45" t="str">
        <x:v>Charlottetown REG 87 conventional vs Halifax REG E10</x:v>
      </x:c>
      <x:c r="F3" s="45" t="str">
        <x:v>2026-09-26 intra-day</x:v>
      </x:c>
      <x:c r="G3" s="45" t="str">
        <x:v>Petro-Canada rack posting</x:v>
      </x:c>
      <x:c r="H3" s="45" t="str">
        <x:v>https://www.petro-canada.ca/en/business/corporate-incentive-program/home/business/rack-prices</x:v>
      </x:c>
    </x:row>
    <x:row r="4">
      <x:c r="A4" s="45" t="str">
        <x:v>Premium gasoline</x:v>
      </x:c>
      <x:c r="B4" s="52" t="n">
        <x:v>174.4</x:v>
      </x:c>
      <x:c r="C4" s="52" t="n">
        <x:v>155</x:v>
      </x:c>
      <x:c r="D4" s="52" t="n">
        <x:f>B4-C4</x:f>
        <x:v>19.400000000000006</x:v>
      </x:c>
      <x:c r="E4" s="45" t="str">
        <x:v>SUP 91 vs SUP 91; product specifications may still differ by terminal</x:v>
      </x:c>
      <x:c r="F4" s="45" t="str">
        <x:v>2026-09-26 intra-day</x:v>
      </x:c>
      <x:c r="G4" s="45" t="str">
        <x:v>Petro-Canada rack posting</x:v>
      </x:c>
      <x:c r="H4" s="45" t="str">
        <x:v>https://www.petro-canada.ca/en/business/corporate-incentive-program/home/business/rack-prices</x:v>
      </x:c>
    </x:row>
    <x:row r="5">
      <x:c r="A5" s="45" t="str">
        <x:v>ULS diesel</x:v>
      </x:c>
      <x:c r="B5" s="52" t="n">
        <x:v>210.6</x:v>
      </x:c>
      <x:c r="C5" s="52" t="n">
        <x:v>206.7</x:v>
      </x:c>
      <x:c r="D5" s="52" t="n">
        <x:f>B5-C5</x:f>
        <x:v>3.9000000000000057</x:v>
      </x:c>
      <x:c r="E5" s="45" t="str">
        <x:v>Same broad product category; useful logistics comparator, not a freight invoice</x:v>
      </x:c>
      <x:c r="F5" s="45" t="str">
        <x:v>2026-09-26 intra-day</x:v>
      </x:c>
      <x:c r="G5" s="45" t="str">
        <x:v>Petro-Canada rack posting</x:v>
      </x:c>
      <x:c r="H5" s="45" t="str">
        <x:v>https://www.petro-canada.ca/en/business/corporate-incentive-program/home/business/rack-prices</x:v>
      </x:c>
    </x:row>
    <x:row r="6">
      <x:c r="A6" s="45" t="str">
        <x:v>Furnace oil</x:v>
      </x:c>
      <x:c r="B6" s="52" t="n">
        <x:v>172.2</x:v>
      </x:c>
      <x:c r="C6" s="52" t="n">
        <x:v>172.1</x:v>
      </x:c>
      <x:c r="D6" s="52" t="n">
        <x:f>B6-C6</x:f>
        <x:v>0.09999999999999432</x:v>
      </x:c>
      <x:c r="E6" s="45" t="str">
        <x:v>Near-identical posted rack; useful logistics comparator, not a freight invoice</x:v>
      </x:c>
      <x:c r="F6" s="45" t="str">
        <x:v>2026-09-26 intra-day</x:v>
      </x:c>
      <x:c r="G6" s="45" t="str">
        <x:v>Petro-Canada rack posting</x:v>
      </x:c>
      <x:c r="H6" s="45" t="str">
        <x:v>https://www.petro-canada.ca/en/business/corporate-incentive-program/home/business/rack-prices</x:v>
      </x:c>
    </x:row>
    <x:row r="7">
      <x:c r="A7" s="45" t="str">
        <x:v>Regular gasoline (twice-weekly avg.)</x:v>
      </x:c>
      <x:c r="B7" s="52" t="n">
        <x:v>168.13</x:v>
      </x:c>
      <x:c r="C7" s="52" t="n">
        <x:v>144.27</x:v>
      </x:c>
      <x:c r="D7" s="52" t="n">
        <x:f>B7-C7</x:f>
        <x:v>23.859999999999985</x:v>
      </x:c>
      <x:c r="E7" s="45" t="str">
        <x:v>Charlottetown REG 87 vs Halifax REG E10</x:v>
      </x:c>
      <x:c r="F7" s="45" t="str">
        <x:v>2026-09-25 twice-weekly average</x:v>
      </x:c>
      <x:c r="G7" s="45" t="str">
        <x:v>Petro-Canada rack posting</x:v>
      </x:c>
      <x:c r="H7" s="45" t="str">
        <x:v>https://www.petro-canada.ca/en/business/corporate-incentive-program/home/business/rack-prices</x:v>
      </x:c>
    </x:row>
    <x:row r="8">
      <x:c r="A8" s="45" t="str">
        <x:v>ULS diesel (twice-weekly avg.)</x:v>
      </x:c>
      <x:c r="B8" s="52" t="n">
        <x:v>208.6</x:v>
      </x:c>
      <x:c r="C8" s="52" t="n">
        <x:v>206.2</x:v>
      </x:c>
      <x:c r="D8" s="52" t="n">
        <x:f>B8-C8</x:f>
        <x:v>2.4000000000000057</x:v>
      </x:c>
      <x:c r="E8" s="45" t="str">
        <x:v>Same broad product category; useful logistics comparator</x:v>
      </x:c>
      <x:c r="F8" s="45" t="str">
        <x:v>2026-09-25 twice-weekly average</x:v>
      </x:c>
      <x:c r="G8" s="45" t="str">
        <x:v>Petro-Canada rack posting</x:v>
      </x:c>
      <x:c r="H8" s="45" t="str">
        <x:v>https://www.petro-canada.ca/en/business/corporate-incentive-program/home/business/rack-prices</x:v>
      </x:c>
    </x:row>
    <x:row r="9">
      <x:c r="A9" s="45"/>
      <x:c r="B9" s="45"/>
      <x:c r="C9" s="45"/>
      <x:c r="D9" s="45"/>
      <x:c r="E9" s="45"/>
      <x:c r="F9" s="45"/>
      <x:c r="G9" s="45"/>
      <x:c r="H9" s="45"/>
    </x:row>
    <x:row r="10">
      <x:c r="A10" s="66" t="str">
        <x:v>Interpretation: the 23.70 cpl current regular-gasoline spread is an observed posted-rack difference, not a proven wholesaler margin. It must be decomposed into the conventional-vs-E10 effect, actual freight/bridge/handling, terminal or storage costs, and any other demonstrated market-specific costs. Diesel and furnace oil are useful cross-checks on logistics but are not substitutes for actual invoices.</x:v>
      </x:c>
      <x:c r="B10" s="66"/>
      <x:c r="C10" s="66"/>
      <x:c r="D10" s="66"/>
      <x:c r="E10" s="66"/>
      <x:c r="F10" s="66"/>
      <x:c r="G10" s="66"/>
      <x:c r="H10" s="66"/>
    </x:row>
    <x:row r="11">
      <x:c r="A11" s="45"/>
      <x:c r="B11" s="45"/>
      <x:c r="C11" s="45"/>
      <x:c r="D11" s="45"/>
      <x:c r="E11" s="45"/>
      <x:c r="F11" s="45"/>
      <x:c r="G11" s="45"/>
      <x:c r="H11" s="45"/>
    </x:row>
    <x:row r="12">
      <x:c r="A12" s="63" t="str">
        <x:v>IRAC current regulated inputs</x:v>
      </x:c>
      <x:c r="B12" s="63" t="str">
        <x:v>Value (cpl)</x:v>
      </x:c>
      <x:c r="C12" s="63" t="str">
        <x:v>Date</x:v>
      </x:c>
      <x:c r="D12" s="63" t="str">
        <x:v>Source</x:v>
      </x:c>
      <x:c r="E12" s="63" t="str">
        <x:v>Source URL</x:v>
      </x:c>
      <x:c r="F12" s="63"/>
      <x:c r="G12" s="63"/>
      <x:c r="H12" s="63"/>
    </x:row>
    <x:row r="13">
      <x:c r="A13" s="45" t="str">
        <x:v>Period average rack - regular gasoline</x:v>
      </x:c>
      <x:c r="B13" s="52" t="n">
        <x:v>167.2</x:v>
      </x:c>
      <x:c r="C13" s="45" t="str">
        <x:v>2026-09-25</x:v>
      </x:c>
      <x:c r="D13" s="45" t="str">
        <x:v>IRAC current petroleum prices</x:v>
      </x:c>
      <x:c r="E13" s="45" t="str">
        <x:v>https://irac.pe.ca/petrol/current-petroleum-prices/</x:v>
      </x:c>
      <x:c r="F13" s="45"/>
      <x:c r="G13" s="45"/>
      <x:c r="H13" s="45"/>
    </x:row>
    <x:row r="14">
      <x:c r="A14" s="45" t="str">
        <x:v>Wholesale margin</x:v>
      </x:c>
      <x:c r="B14" s="52" t="n">
        <x:v>5</x:v>
      </x:c>
      <x:c r="C14" s="45" t="str">
        <x:v>2026-09-25</x:v>
      </x:c>
      <x:c r="D14" s="45" t="str">
        <x:v>IRAC current petroleum prices</x:v>
      </x:c>
      <x:c r="E14" s="45"/>
      <x:c r="F14" s="45"/>
      <x:c r="G14" s="45"/>
      <x:c r="H14" s="45"/>
    </x:row>
    <x:row r="15">
      <x:c r="A15" s="45" t="str">
        <x:v>Forward averaging adjustment</x:v>
      </x:c>
      <x:c r="B15" s="52" t="n">
        <x:v>-0.8</x:v>
      </x:c>
      <x:c r="C15" s="45" t="str">
        <x:v>2026-09-25</x:v>
      </x:c>
      <x:c r="D15" s="45" t="str">
        <x:v>IRAC current petroleum prices</x:v>
      </x:c>
      <x:c r="E15" s="45"/>
      <x:c r="F15" s="45"/>
      <x:c r="G15" s="45"/>
      <x:c r="H15" s="45"/>
    </x:row>
    <x:row r="16">
      <x:c r="A16" s="45" t="str">
        <x:v>Dealer base price</x:v>
      </x:c>
      <x:c r="B16" s="52" t="n">
        <x:v>171.4</x:v>
      </x:c>
      <x:c r="C16" s="45" t="str">
        <x:v>2026-09-25</x:v>
      </x:c>
      <x:c r="D16" s="45" t="str">
        <x:v>IRAC current petroleum prices</x:v>
      </x:c>
      <x:c r="E16" s="45"/>
      <x:c r="F16" s="45"/>
      <x:c r="G16" s="45"/>
      <x:c r="H16" s="45"/>
    </x:row>
    <x:row r="17">
      <x:c r="A17" s="45" t="str">
        <x:v>PE provincial gasoline tax</x:v>
      </x:c>
      <x:c r="B17" s="52" t="n">
        <x:v>8.47</x:v>
      </x:c>
      <x:c r="C17" s="45" t="str">
        <x:v>2026-09-25</x:v>
      </x:c>
      <x:c r="D17" s="45" t="str">
        <x:v>IRAC current petroleum prices</x:v>
      </x:c>
      <x:c r="E17" s="45"/>
      <x:c r="F17" s="45"/>
      <x:c r="G17" s="45"/>
      <x:c r="H17" s="45"/>
    </x:row>
    <x:row r="18">
      <x:c r="A18" s="45" t="str">
        <x:v>Federal excise tax</x:v>
      </x:c>
      <x:c r="B18" s="52" t="n">
        <x:v>0</x:v>
      </x:c>
      <x:c r="C18" s="45" t="str">
        <x:v>2026-09-25</x:v>
      </x:c>
      <x:c r="D18" s="45" t="str">
        <x:v>IRAC current petroleum prices</x:v>
      </x:c>
      <x:c r="E18" s="45"/>
      <x:c r="F18" s="45"/>
      <x:c r="G18" s="45"/>
      <x:c r="H18" s="45"/>
    </x:row>
    <x:row r="19">
      <x:c r="A19" s="45" t="str">
        <x:v>Retail margin - self serve minimum</x:v>
      </x:c>
      <x:c r="B19" s="52" t="n">
        <x:v>7</x:v>
      </x:c>
      <x:c r="C19" s="45" t="str">
        <x:v>2026-09-25</x:v>
      </x:c>
      <x:c r="D19" s="45" t="str">
        <x:v>IRAC current petroleum prices</x:v>
      </x:c>
      <x:c r="E19" s="45"/>
      <x:c r="F19" s="45"/>
      <x:c r="G19" s="45"/>
      <x:c r="H19" s="45"/>
    </x:row>
    <x:row r="20">
      <x:c r="A20" s="45" t="str">
        <x:v>Pump price - self serve minimum</x:v>
      </x:c>
      <x:c r="B20" s="52" t="n">
        <x:v>214.9</x:v>
      </x:c>
      <x:c r="C20" s="45" t="str">
        <x:v>2026-09-25</x:v>
      </x:c>
      <x:c r="D20" s="45" t="str">
        <x:v>IRAC current petroleum prices</x:v>
      </x:c>
      <x:c r="E20" s="45"/>
      <x:c r="F20" s="45"/>
      <x:c r="G20" s="45"/>
      <x:c r="H20" s="45"/>
    </x:row>
    <x:row r="21">
      <x:c r="A21" s="45"/>
      <x:c r="B21" s="45"/>
      <x:c r="C21" s="45"/>
      <x:c r="D21" s="45"/>
      <x:c r="E21" s="45"/>
      <x:c r="F21" s="45"/>
      <x:c r="G21" s="45"/>
      <x:c r="H21" s="45"/>
    </x:row>
    <x:row r="22">
      <x:c r="A22" s="45"/>
      <x:c r="B22" s="45"/>
      <x:c r="C22" s="45"/>
      <x:c r="D22" s="45"/>
      <x:c r="E22" s="45"/>
      <x:c r="F22" s="45"/>
      <x:c r="G22" s="45"/>
      <x:c r="H22" s="45"/>
    </x:row>
    <x:row r="23">
      <x:c r="A23" s="45"/>
      <x:c r="B23" s="45"/>
      <x:c r="C23" s="45"/>
      <x:c r="D23" s="45"/>
      <x:c r="E23" s="45"/>
      <x:c r="F23" s="45"/>
      <x:c r="G23" s="45"/>
      <x:c r="H23" s="45"/>
    </x:row>
    <x:row r="24">
      <x:c r="A24" s="45"/>
      <x:c r="B24" s="45"/>
      <x:c r="C24" s="45"/>
      <x:c r="D24" s="45"/>
      <x:c r="E24" s="45"/>
      <x:c r="F24" s="45"/>
      <x:c r="G24" s="45"/>
      <x:c r="H24" s="45"/>
    </x:row>
    <x:row r="25">
      <x:c r="A25" s="45"/>
      <x:c r="B25" s="45"/>
      <x:c r="C25" s="45"/>
      <x:c r="D25" s="45"/>
      <x:c r="E25" s="45"/>
      <x:c r="F25" s="45"/>
      <x:c r="G25" s="45"/>
      <x:c r="H25" s="45"/>
    </x:row>
    <x:row r="26">
      <x:c r="A26" s="45"/>
      <x:c r="B26" s="45"/>
      <x:c r="C26" s="45"/>
      <x:c r="D26" s="45"/>
      <x:c r="E26" s="45"/>
      <x:c r="F26" s="45"/>
      <x:c r="G26" s="45"/>
      <x:c r="H26" s="45"/>
    </x:row>
    <x:row r="27">
      <x:c r="A27" s="45"/>
      <x:c r="B27" s="45"/>
      <x:c r="C27" s="45"/>
      <x:c r="D27" s="45"/>
      <x:c r="E27" s="45"/>
      <x:c r="F27" s="45"/>
      <x:c r="G27" s="45"/>
      <x:c r="H27" s="45"/>
    </x:row>
    <x:row r="28">
      <x:c r="A28" s="45"/>
      <x:c r="B28" s="45"/>
      <x:c r="C28" s="45"/>
      <x:c r="D28" s="45"/>
      <x:c r="E28" s="45"/>
      <x:c r="F28" s="45"/>
      <x:c r="G28" s="45"/>
      <x:c r="H28" s="45"/>
    </x:row>
    <x:row r="29">
      <x:c r="A29" s="45"/>
      <x:c r="B29" s="45"/>
      <x:c r="C29" s="45"/>
      <x:c r="D29" s="45"/>
      <x:c r="E29" s="45"/>
      <x:c r="F29" s="45"/>
      <x:c r="G29" s="45"/>
      <x:c r="H29" s="45"/>
    </x:row>
    <x:row r="30">
      <x:c r="A30" s="45"/>
      <x:c r="B30" s="45"/>
      <x:c r="C30" s="45"/>
      <x:c r="D30" s="45"/>
      <x:c r="E30" s="45"/>
      <x:c r="F30" s="45"/>
      <x:c r="G30" s="45"/>
      <x:c r="H30" s="45"/>
    </x:row>
    <x:row r="31">
      <x:c r="A31" s="45"/>
      <x:c r="B31" s="45"/>
      <x:c r="C31" s="45"/>
      <x:c r="D31" s="45"/>
      <x:c r="E31" s="45"/>
      <x:c r="F31" s="45"/>
      <x:c r="G31" s="45"/>
      <x:c r="H31" s="45"/>
    </x:row>
    <x:row r="32">
      <x:c r="A32" s="45"/>
      <x:c r="B32" s="45"/>
      <x:c r="C32" s="45"/>
      <x:c r="D32" s="45"/>
      <x:c r="E32" s="45"/>
      <x:c r="F32" s="45"/>
      <x:c r="G32" s="45"/>
      <x:c r="H32" s="45"/>
    </x:row>
    <x:row r="33">
      <x:c r="A33" s="45"/>
      <x:c r="B33" s="45"/>
      <x:c r="C33" s="45"/>
      <x:c r="D33" s="45"/>
      <x:c r="E33" s="45"/>
      <x:c r="F33" s="45"/>
      <x:c r="G33" s="45"/>
      <x:c r="H33" s="45"/>
    </x:row>
    <x:row r="34">
      <x:c r="A34" s="45"/>
      <x:c r="B34" s="45"/>
      <x:c r="C34" s="45"/>
      <x:c r="D34" s="45"/>
      <x:c r="E34" s="45"/>
      <x:c r="F34" s="45"/>
      <x:c r="G34" s="45"/>
      <x:c r="H34" s="45"/>
    </x:row>
    <x:row r="35">
      <x:c r="A35" s="45"/>
      <x:c r="B35" s="45"/>
      <x:c r="C35" s="45"/>
      <x:c r="D35" s="45"/>
      <x:c r="E35" s="45"/>
      <x:c r="F35" s="45"/>
      <x:c r="G35" s="45"/>
      <x:c r="H35" s="45"/>
    </x:row>
    <x:row r="36">
      <x:c r="A36" s="45"/>
      <x:c r="B36" s="45"/>
      <x:c r="C36" s="45"/>
      <x:c r="D36" s="45"/>
      <x:c r="E36" s="45"/>
      <x:c r="F36" s="45"/>
      <x:c r="G36" s="45"/>
      <x:c r="H36" s="45"/>
    </x:row>
    <x:row r="37">
      <x:c r="A37" s="45"/>
      <x:c r="B37" s="45"/>
      <x:c r="C37" s="45"/>
      <x:c r="D37" s="45"/>
      <x:c r="E37" s="45"/>
      <x:c r="F37" s="45"/>
      <x:c r="G37" s="45"/>
      <x:c r="H37" s="45"/>
    </x:row>
    <x:row r="38">
      <x:c r="A38" s="45"/>
      <x:c r="B38" s="45"/>
      <x:c r="C38" s="45"/>
      <x:c r="D38" s="45"/>
      <x:c r="E38" s="45"/>
      <x:c r="F38" s="45"/>
      <x:c r="G38" s="45"/>
      <x:c r="H38" s="45"/>
    </x:row>
    <x:row r="39">
      <x:c r="A39" s="45"/>
      <x:c r="B39" s="45"/>
      <x:c r="C39" s="45"/>
      <x:c r="D39" s="45"/>
      <x:c r="E39" s="45"/>
      <x:c r="F39" s="45"/>
      <x:c r="G39" s="45"/>
      <x:c r="H39" s="45"/>
    </x:row>
    <x:row r="40">
      <x:c r="A40" s="45"/>
      <x:c r="B40" s="45"/>
      <x:c r="C40" s="45"/>
      <x:c r="D40" s="45"/>
      <x:c r="E40" s="45"/>
      <x:c r="F40" s="45"/>
      <x:c r="G40" s="45"/>
      <x:c r="H40" s="45"/>
    </x:row>
    <x:row r="41">
      <x:c r="A41" s="45"/>
      <x:c r="B41" s="45"/>
      <x:c r="C41" s="45"/>
      <x:c r="D41" s="45"/>
      <x:c r="E41" s="45"/>
      <x:c r="F41" s="45"/>
      <x:c r="G41" s="45"/>
      <x:c r="H41" s="45"/>
    </x:row>
    <x:row r="42">
      <x:c r="A42" s="45"/>
      <x:c r="B42" s="45"/>
      <x:c r="C42" s="45"/>
      <x:c r="D42" s="45"/>
      <x:c r="E42" s="45"/>
      <x:c r="F42" s="45"/>
      <x:c r="G42" s="45"/>
      <x:c r="H42" s="45"/>
    </x:row>
    <x:row r="43">
      <x:c r="A43" s="45"/>
      <x:c r="B43" s="45"/>
      <x:c r="C43" s="45"/>
      <x:c r="D43" s="45"/>
      <x:c r="E43" s="45"/>
      <x:c r="F43" s="45"/>
      <x:c r="G43" s="45"/>
      <x:c r="H43" s="45"/>
    </x:row>
    <x:row r="44">
      <x:c r="A44" s="45"/>
      <x:c r="B44" s="45"/>
      <x:c r="C44" s="45"/>
      <x:c r="D44" s="45"/>
      <x:c r="E44" s="45"/>
      <x:c r="F44" s="45"/>
      <x:c r="G44" s="45"/>
      <x:c r="H44" s="45"/>
    </x:row>
    <x:row r="45">
      <x:c r="A45" s="45"/>
      <x:c r="B45" s="45"/>
      <x:c r="C45" s="45"/>
      <x:c r="D45" s="45"/>
      <x:c r="E45" s="45"/>
      <x:c r="F45" s="45"/>
      <x:c r="G45" s="45"/>
      <x:c r="H45" s="45"/>
    </x:row>
    <x:row r="46">
      <x:c r="A46" s="45"/>
      <x:c r="B46" s="45"/>
      <x:c r="C46" s="45"/>
      <x:c r="D46" s="45"/>
      <x:c r="E46" s="45"/>
      <x:c r="F46" s="45"/>
      <x:c r="G46" s="45"/>
      <x:c r="H46" s="45"/>
    </x:row>
    <x:row r="47">
      <x:c r="A47" s="45"/>
      <x:c r="B47" s="45"/>
      <x:c r="C47" s="45"/>
      <x:c r="D47" s="45"/>
      <x:c r="E47" s="45"/>
      <x:c r="F47" s="45"/>
      <x:c r="G47" s="45"/>
      <x:c r="H47" s="45"/>
    </x:row>
    <x:row r="48">
      <x:c r="A48" s="45"/>
      <x:c r="B48" s="45"/>
      <x:c r="C48" s="45"/>
      <x:c r="D48" s="45"/>
      <x:c r="E48" s="45"/>
      <x:c r="F48" s="45"/>
      <x:c r="G48" s="45"/>
      <x:c r="H48" s="45"/>
    </x:row>
    <x:row r="49">
      <x:c r="A49" s="45"/>
      <x:c r="B49" s="45"/>
      <x:c r="C49" s="45"/>
      <x:c r="D49" s="45"/>
      <x:c r="E49" s="45"/>
      <x:c r="F49" s="45"/>
      <x:c r="G49" s="45"/>
      <x:c r="H49" s="45"/>
    </x:row>
    <x:row r="50">
      <x:c r="A50" s="45"/>
      <x:c r="B50" s="45"/>
      <x:c r="C50" s="45"/>
      <x:c r="D50" s="45"/>
      <x:c r="E50" s="45"/>
      <x:c r="F50" s="45"/>
      <x:c r="G50" s="45"/>
      <x:c r="H50" s="45"/>
    </x:row>
    <x:row r="51">
      <x:c r="A51" s="45"/>
      <x:c r="B51" s="45"/>
      <x:c r="C51" s="45"/>
      <x:c r="D51" s="45"/>
      <x:c r="E51" s="45"/>
      <x:c r="F51" s="45"/>
      <x:c r="G51" s="45"/>
      <x:c r="H51" s="45"/>
    </x:row>
    <x:row r="52">
      <x:c r="A52" s="45"/>
      <x:c r="B52" s="45"/>
      <x:c r="C52" s="45"/>
      <x:c r="D52" s="45"/>
      <x:c r="E52" s="45"/>
      <x:c r="F52" s="45"/>
      <x:c r="G52" s="45"/>
      <x:c r="H52" s="45"/>
    </x:row>
    <x:row r="53">
      <x:c r="A53" s="45"/>
      <x:c r="B53" s="45"/>
      <x:c r="C53" s="45"/>
      <x:c r="D53" s="45"/>
      <x:c r="E53" s="45"/>
      <x:c r="F53" s="45"/>
      <x:c r="G53" s="45"/>
      <x:c r="H53" s="45"/>
    </x:row>
    <x:row r="54">
      <x:c r="A54" s="45"/>
      <x:c r="B54" s="45"/>
      <x:c r="C54" s="45"/>
      <x:c r="D54" s="45"/>
      <x:c r="E54" s="45"/>
      <x:c r="F54" s="45"/>
      <x:c r="G54" s="45"/>
      <x:c r="H54" s="45"/>
    </x:row>
    <x:row r="55">
      <x:c r="A55" s="45"/>
      <x:c r="B55" s="45"/>
      <x:c r="C55" s="45"/>
      <x:c r="D55" s="45"/>
      <x:c r="E55" s="45"/>
      <x:c r="F55" s="45"/>
      <x:c r="G55" s="45"/>
      <x:c r="H55" s="45"/>
    </x:row>
    <x:row r="56">
      <x:c r="A56" s="45"/>
      <x:c r="B56" s="45"/>
      <x:c r="C56" s="45"/>
      <x:c r="D56" s="45"/>
      <x:c r="E56" s="45"/>
      <x:c r="F56" s="45"/>
      <x:c r="G56" s="45"/>
      <x:c r="H56" s="45"/>
    </x:row>
    <x:row r="57">
      <x:c r="A57" s="45"/>
      <x:c r="B57" s="45"/>
      <x:c r="C57" s="45"/>
      <x:c r="D57" s="45"/>
      <x:c r="E57" s="45"/>
      <x:c r="F57" s="45"/>
      <x:c r="G57" s="45"/>
      <x:c r="H57" s="45"/>
    </x:row>
    <x:row r="58">
      <x:c r="A58" s="45"/>
      <x:c r="B58" s="45"/>
      <x:c r="C58" s="45"/>
      <x:c r="D58" s="45"/>
      <x:c r="E58" s="45"/>
      <x:c r="F58" s="45"/>
      <x:c r="G58" s="45"/>
      <x:c r="H58" s="45"/>
    </x:row>
    <x:row r="59">
      <x:c r="A59" s="45"/>
      <x:c r="B59" s="45"/>
      <x:c r="C59" s="45"/>
      <x:c r="D59" s="45"/>
      <x:c r="E59" s="45"/>
      <x:c r="F59" s="45"/>
      <x:c r="G59" s="45"/>
      <x:c r="H59" s="45"/>
    </x:row>
    <x:row r="60">
      <x:c r="A60" s="45"/>
      <x:c r="B60" s="45"/>
      <x:c r="C60" s="45"/>
      <x:c r="D60" s="45"/>
      <x:c r="E60" s="45"/>
      <x:c r="F60" s="45"/>
      <x:c r="G60" s="45"/>
      <x:c r="H60" s="45"/>
    </x:row>
  </x:sheetData>
  <x:mergeCells>
    <x:mergeCell ref="A1:H1"/>
    <x:mergeCell ref="A10:H10"/>
    <x:mergeCell ref="E12:H12"/>
    <x:mergeCell ref="E13:H20"/>
  </x:mergeCells>
  <x:pageMargins left="0.7" right="0.7" top="0.75" bottom="0.75" header="0.3" footer="0.3"/>
  <x:drawing xmlns:r="http://schemas.openxmlformats.org/officeDocument/2006/relationships" r:id="Raf36196b4e6741d6"/>
</x:worksheet>
</file>

<file path=xl/worksheets/sheet7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8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</x:cols>
  <x:sheetData>
    <x:row r="1">
      <x:c r="A1" s="72" t="str">
        <x:v>Regular-Gasoline Residual Sensitivity - Halifax Comparator</x:v>
      </x:c>
      <x:c r="B1" s="72"/>
      <x:c r="C1" s="72"/>
      <x:c r="D1" s="72"/>
      <x:c r="E1" s="72"/>
      <x:c r="F1" s="72"/>
      <x:c r="G1" s="72"/>
      <x:c r="H1" s="72"/>
    </x:row>
    <x:row r="2">
      <x:c r="A2" s="45"/>
      <x:c r="B2" s="45"/>
      <x:c r="C2" s="45"/>
      <x:c r="D2" s="45"/>
      <x:c r="E2" s="45"/>
      <x:c r="F2" s="45"/>
      <x:c r="G2" s="45"/>
      <x:c r="H2" s="45"/>
    </x:row>
    <x:row r="3">
      <x:c r="A3" s="63" t="str">
        <x:v>Input</x:v>
      </x:c>
      <x:c r="B3" s="63" t="str">
        <x:v>cpl</x:v>
      </x:c>
      <x:c r="C3" s="45"/>
      <x:c r="D3" s="45"/>
      <x:c r="E3" s="45"/>
      <x:c r="F3" s="45"/>
      <x:c r="G3" s="45"/>
      <x:c r="H3" s="45"/>
    </x:row>
    <x:row r="4">
      <x:c r="A4" s="45" t="str">
        <x:v>Current CHT REG 87 rack</x:v>
      </x:c>
      <x:c r="B4" s="52" t="n">
        <x:v>163.6</x:v>
      </x:c>
      <x:c r="C4" s="45"/>
      <x:c r="D4" s="45"/>
      <x:c r="E4" s="45"/>
      <x:c r="F4" s="45"/>
      <x:c r="G4" s="45"/>
      <x:c r="H4" s="45"/>
    </x:row>
    <x:row r="5">
      <x:c r="A5" s="45" t="str">
        <x:v>Current Halifax REG E10 rack</x:v>
      </x:c>
      <x:c r="B5" s="52" t="n">
        <x:v>139.9</x:v>
      </x:c>
      <x:c r="C5" s="45"/>
      <x:c r="D5" s="45"/>
      <x:c r="E5" s="45"/>
      <x:c r="F5" s="45"/>
      <x:c r="G5" s="45"/>
      <x:c r="H5" s="45"/>
    </x:row>
    <x:row r="6">
      <x:c r="A6" s="45" t="str">
        <x:v>Observed gross spread</x:v>
      </x:c>
      <x:c r="B6" s="52" t="n">
        <x:f>B4-B5</x:f>
        <x:v>23.69999999999999</x:v>
      </x:c>
      <x:c r="C6" s="45"/>
      <x:c r="D6" s="45"/>
      <x:c r="E6" s="45"/>
      <x:c r="F6" s="45"/>
      <x:c r="G6" s="45"/>
      <x:c r="H6" s="45"/>
    </x:row>
    <x:row r="7">
      <x:c r="A7" s="45" t="str">
        <x:v>Signal Q4 2025 conventional-vs-E10 scenario</x:v>
      </x:c>
      <x:c r="B7" s="73" t="n">
        <x:v>5.5</x:v>
      </x:c>
      <x:c r="C7" s="45"/>
      <x:c r="D7" s="45"/>
      <x:c r="E7" s="45"/>
      <x:c r="F7" s="45"/>
      <x:c r="G7" s="45"/>
      <x:c r="H7" s="45"/>
    </x:row>
    <x:row r="8">
      <x:c r="A8" s="45"/>
      <x:c r="B8" s="45"/>
      <x:c r="C8" s="45"/>
      <x:c r="D8" s="45"/>
      <x:c r="E8" s="45"/>
      <x:c r="F8" s="45"/>
      <x:c r="G8" s="45"/>
      <x:c r="H8" s="45"/>
    </x:row>
    <x:row r="9">
      <x:c r="A9" s="63" t="str">
        <x:v>Transport + handling scenario (cpl)</x:v>
      </x:c>
      <x:c r="B9" s="63" t="str">
        <x:v>Residual after 0 cpl ethanol</x:v>
      </x:c>
      <x:c r="C9" s="63" t="str">
        <x:v>Residual after 3 cpl ethanol</x:v>
      </x:c>
      <x:c r="D9" s="63" t="str">
        <x:v>Residual after 5.5 cpl ethanol</x:v>
      </x:c>
      <x:c r="E9" s="63" t="str">
        <x:v>Residual after 7 cpl ethanol</x:v>
      </x:c>
      <x:c r="F9" s="63" t="str">
        <x:v>Residual after 10 cpl ethanol</x:v>
      </x:c>
      <x:c r="G9" s="45" t="str"/>
      <x:c r="H9" s="45" t="str"/>
      <x:c r="J9" t="n">
        <x:v>0</x:v>
      </x:c>
      <x:c r="K9" t="n">
        <x:v>3</x:v>
      </x:c>
      <x:c r="L9" t="n">
        <x:v>5.5</x:v>
      </x:c>
      <x:c r="M9" t="n">
        <x:v>7</x:v>
      </x:c>
      <x:c r="N9" t="n">
        <x:v>10</x:v>
      </x:c>
    </x:row>
    <x:row r="10">
      <x:c r="A10" s="52" t="n">
        <x:v>0</x:v>
      </x:c>
      <x:c r="B10" s="74" t="n">
        <x:f>$B$6-$A10-J$9</x:f>
        <x:v>23.69999999999999</x:v>
      </x:c>
      <x:c r="C10" s="74" t="n">
        <x:f>$B$6-$A10-K$9</x:f>
        <x:v>20.69999999999999</x:v>
      </x:c>
      <x:c r="D10" s="74" t="n">
        <x:f>$B$6-$A10-L$9</x:f>
        <x:v>18.19999999999999</x:v>
      </x:c>
      <x:c r="E10" s="74" t="n">
        <x:f>$B$6-$A10-M$9</x:f>
        <x:v>16.69999999999999</x:v>
      </x:c>
      <x:c r="F10" s="74" t="n">
        <x:f>$B$6-$A10-N$9</x:f>
        <x:v>13.699999999999989</x:v>
      </x:c>
      <x:c r="G10" s="45"/>
      <x:c r="H10" s="45"/>
    </x:row>
    <x:row r="11">
      <x:c r="A11" s="52" t="n">
        <x:v>2</x:v>
      </x:c>
      <x:c r="B11" s="74" t="n">
        <x:f>$B$6-$A11-J$9</x:f>
        <x:v>21.69999999999999</x:v>
      </x:c>
      <x:c r="C11" s="74" t="n">
        <x:f>$B$6-$A11-K$9</x:f>
        <x:v>18.69999999999999</x:v>
      </x:c>
      <x:c r="D11" s="74" t="n">
        <x:f>$B$6-$A11-L$9</x:f>
        <x:v>16.19999999999999</x:v>
      </x:c>
      <x:c r="E11" s="74" t="n">
        <x:f>$B$6-$A11-M$9</x:f>
        <x:v>14.699999999999989</x:v>
      </x:c>
      <x:c r="F11" s="74" t="n">
        <x:f>$B$6-$A11-N$9</x:f>
        <x:v>11.699999999999989</x:v>
      </x:c>
      <x:c r="G11" s="45"/>
      <x:c r="H11" s="45"/>
    </x:row>
    <x:row r="12">
      <x:c r="A12" s="52" t="n">
        <x:v>4</x:v>
      </x:c>
      <x:c r="B12" s="74" t="n">
        <x:f>$B$6-$A12-J$9</x:f>
        <x:v>19.69999999999999</x:v>
      </x:c>
      <x:c r="C12" s="74" t="n">
        <x:f>$B$6-$A12-K$9</x:f>
        <x:v>16.69999999999999</x:v>
      </x:c>
      <x:c r="D12" s="74" t="n">
        <x:f>$B$6-$A12-L$9</x:f>
        <x:v>14.199999999999989</x:v>
      </x:c>
      <x:c r="E12" s="74" t="n">
        <x:f>$B$6-$A12-M$9</x:f>
        <x:v>12.699999999999989</x:v>
      </x:c>
      <x:c r="F12" s="74" t="n">
        <x:f>$B$6-$A12-N$9</x:f>
        <x:v>9.699999999999989</x:v>
      </x:c>
      <x:c r="G12" s="45"/>
      <x:c r="H12" s="45"/>
    </x:row>
    <x:row r="13">
      <x:c r="A13" s="52" t="n">
        <x:v>6</x:v>
      </x:c>
      <x:c r="B13" s="74" t="n">
        <x:f>$B$6-$A13-J$9</x:f>
        <x:v>17.69999999999999</x:v>
      </x:c>
      <x:c r="C13" s="74" t="n">
        <x:f>$B$6-$A13-K$9</x:f>
        <x:v>14.699999999999989</x:v>
      </x:c>
      <x:c r="D13" s="74" t="n">
        <x:f>$B$6-$A13-L$9</x:f>
        <x:v>12.199999999999989</x:v>
      </x:c>
      <x:c r="E13" s="74" t="n">
        <x:f>$B$6-$A13-M$9</x:f>
        <x:v>10.699999999999989</x:v>
      </x:c>
      <x:c r="F13" s="74" t="n">
        <x:f>$B$6-$A13-N$9</x:f>
        <x:v>7.699999999999989</x:v>
      </x:c>
      <x:c r="G13" s="45"/>
      <x:c r="H13" s="45"/>
    </x:row>
    <x:row r="14">
      <x:c r="A14" s="52" t="n">
        <x:v>8</x:v>
      </x:c>
      <x:c r="B14" s="74" t="n">
        <x:f>$B$6-$A14-J$9</x:f>
        <x:v>15.699999999999989</x:v>
      </x:c>
      <x:c r="C14" s="74" t="n">
        <x:f>$B$6-$A14-K$9</x:f>
        <x:v>12.699999999999989</x:v>
      </x:c>
      <x:c r="D14" s="74" t="n">
        <x:f>$B$6-$A14-L$9</x:f>
        <x:v>10.199999999999989</x:v>
      </x:c>
      <x:c r="E14" s="74" t="n">
        <x:f>$B$6-$A14-M$9</x:f>
        <x:v>8.699999999999989</x:v>
      </x:c>
      <x:c r="F14" s="74" t="n">
        <x:f>$B$6-$A14-N$9</x:f>
        <x:v>5.699999999999989</x:v>
      </x:c>
      <x:c r="G14" s="45"/>
      <x:c r="H14" s="45"/>
    </x:row>
    <x:row r="15">
      <x:c r="A15" s="52" t="n">
        <x:v>10</x:v>
      </x:c>
      <x:c r="B15" s="74" t="n">
        <x:f>$B$6-$A15-J$9</x:f>
        <x:v>13.699999999999989</x:v>
      </x:c>
      <x:c r="C15" s="74" t="n">
        <x:f>$B$6-$A15-K$9</x:f>
        <x:v>10.699999999999989</x:v>
      </x:c>
      <x:c r="D15" s="74" t="n">
        <x:f>$B$6-$A15-L$9</x:f>
        <x:v>8.199999999999989</x:v>
      </x:c>
      <x:c r="E15" s="74" t="n">
        <x:f>$B$6-$A15-M$9</x:f>
        <x:v>6.699999999999989</x:v>
      </x:c>
      <x:c r="F15" s="74" t="n">
        <x:f>$B$6-$A15-N$9</x:f>
        <x:v>3.6999999999999886</x:v>
      </x:c>
      <x:c r="G15" s="45"/>
      <x:c r="H15" s="45"/>
    </x:row>
    <x:row r="16">
      <x:c r="A16" s="45"/>
      <x:c r="B16" s="45"/>
      <x:c r="C16" s="45"/>
      <x:c r="D16" s="45"/>
      <x:c r="E16" s="45"/>
      <x:c r="F16" s="45"/>
      <x:c r="G16" s="45"/>
      <x:c r="H16" s="45"/>
    </x:row>
    <x:row r="17">
      <x:c r="A17" s="66" t="str">
        <x:v>Residual = posted Charlottetown REG 87 rack - Halifax E10 rack - assumed ethanol/formulation effect - assumed delivered transport/handling. This is a sensitivity test only. A positive residual is not evidence of unlawful or excessive profit; actual acquisition discounts, terminal costs, inventory costs, CFR treatment, rebates and affiliate arrangements must be obtained before drawing conclusions.</x:v>
      </x:c>
      <x:c r="B17" s="66"/>
      <x:c r="C17" s="66"/>
      <x:c r="D17" s="66"/>
      <x:c r="E17" s="66"/>
      <x:c r="F17" s="66"/>
      <x:c r="G17" s="45"/>
      <x:c r="H17" s="45"/>
    </x:row>
    <x:row r="18">
      <x:c r="A18" s="45"/>
      <x:c r="B18" s="45"/>
      <x:c r="C18" s="45"/>
      <x:c r="D18" s="45"/>
      <x:c r="E18" s="45"/>
      <x:c r="F18" s="45"/>
      <x:c r="G18" s="45"/>
      <x:c r="H18" s="45"/>
    </x:row>
    <x:row r="19">
      <x:c r="A19" s="63" t="str">
        <x:v>Volume (litres/year)</x:v>
      </x:c>
      <x:c r="B19" s="63" t="str">
        <x:v>Residual (cpl)</x:v>
      </x:c>
      <x:c r="C19" s="63" t="str">
        <x:v>Gross spread value ($/yr)</x:v>
      </x:c>
      <x:c r="D19" s="45" t="str">
        <x:v>Example only</x:v>
      </x:c>
      <x:c r="E19" s="45" t="str"/>
      <x:c r="F19" s="45" t="str"/>
      <x:c r="G19" s="45"/>
      <x:c r="H19" s="45"/>
    </x:row>
    <x:row r="20">
      <x:c r="A20" s="75" t="n">
        <x:v>1000000</x:v>
      </x:c>
      <x:c r="B20" s="52" t="n">
        <x:v>5</x:v>
      </x:c>
      <x:c r="C20" s="76" t="n">
        <x:f>A20*B20/100</x:f>
        <x:v>50000</x:v>
      </x:c>
      <x:c r="D20" s="45"/>
      <x:c r="E20" s="45"/>
      <x:c r="F20" s="45"/>
      <x:c r="G20" s="45"/>
      <x:c r="H20" s="45"/>
    </x:row>
    <x:row r="21">
      <x:c r="A21" s="75" t="n">
        <x:v>1000000</x:v>
      </x:c>
      <x:c r="B21" s="52" t="n">
        <x:v>10</x:v>
      </x:c>
      <x:c r="C21" s="76" t="n">
        <x:f>A21*B21/100</x:f>
        <x:v>100000</x:v>
      </x:c>
      <x:c r="D21" s="45"/>
      <x:c r="E21" s="45"/>
      <x:c r="F21" s="45"/>
      <x:c r="G21" s="45"/>
      <x:c r="H21" s="45"/>
    </x:row>
    <x:row r="22">
      <x:c r="A22" s="75" t="n">
        <x:v>10000000</x:v>
      </x:c>
      <x:c r="B22" s="52" t="n">
        <x:v>5</x:v>
      </x:c>
      <x:c r="C22" s="76" t="n">
        <x:f>A22*B22/100</x:f>
        <x:v>500000</x:v>
      </x:c>
      <x:c r="D22" s="45"/>
      <x:c r="E22" s="45"/>
      <x:c r="F22" s="45"/>
      <x:c r="G22" s="45"/>
      <x:c r="H22" s="45"/>
    </x:row>
    <x:row r="23">
      <x:c r="A23" s="75" t="n">
        <x:v>10000000</x:v>
      </x:c>
      <x:c r="B23" s="52" t="n">
        <x:v>10</x:v>
      </x:c>
      <x:c r="C23" s="76" t="n">
        <x:f>A23*B23/100</x:f>
        <x:v>1000000</x:v>
      </x:c>
      <x:c r="D23" s="45"/>
      <x:c r="E23" s="45"/>
      <x:c r="F23" s="45"/>
      <x:c r="G23" s="45"/>
      <x:c r="H23" s="45"/>
    </x:row>
    <x:row r="24">
      <x:c r="A24" s="45"/>
      <x:c r="B24" s="45"/>
      <x:c r="C24" s="45"/>
      <x:c r="D24" s="45"/>
      <x:c r="E24" s="45"/>
      <x:c r="F24" s="45"/>
      <x:c r="G24" s="45"/>
      <x:c r="H24" s="45"/>
    </x:row>
    <x:row r="25">
      <x:c r="A25" s="45"/>
      <x:c r="B25" s="45"/>
      <x:c r="C25" s="45"/>
      <x:c r="D25" s="45"/>
      <x:c r="E25" s="45"/>
      <x:c r="F25" s="45"/>
      <x:c r="G25" s="45"/>
      <x:c r="H25" s="45"/>
    </x:row>
    <x:row r="26">
      <x:c r="A26" s="45"/>
      <x:c r="B26" s="45"/>
      <x:c r="C26" s="45"/>
      <x:c r="D26" s="45"/>
      <x:c r="E26" s="45"/>
      <x:c r="F26" s="45"/>
      <x:c r="G26" s="45"/>
      <x:c r="H26" s="45"/>
    </x:row>
    <x:row r="27">
      <x:c r="A27" s="45"/>
      <x:c r="B27" s="45"/>
      <x:c r="C27" s="45"/>
      <x:c r="D27" s="45"/>
      <x:c r="E27" s="45"/>
      <x:c r="F27" s="45"/>
      <x:c r="G27" s="45"/>
      <x:c r="H27" s="45"/>
    </x:row>
    <x:row r="28">
      <x:c r="A28" s="45"/>
      <x:c r="B28" s="45"/>
      <x:c r="C28" s="45"/>
      <x:c r="D28" s="45"/>
      <x:c r="E28" s="45"/>
      <x:c r="F28" s="45"/>
      <x:c r="G28" s="45"/>
      <x:c r="H28" s="45"/>
    </x:row>
    <x:row r="29">
      <x:c r="A29" s="45"/>
      <x:c r="B29" s="45"/>
      <x:c r="C29" s="45"/>
      <x:c r="D29" s="45"/>
      <x:c r="E29" s="45"/>
      <x:c r="F29" s="45"/>
      <x:c r="G29" s="45"/>
      <x:c r="H29" s="45"/>
    </x:row>
    <x:row r="30">
      <x:c r="A30" s="45"/>
      <x:c r="B30" s="45"/>
      <x:c r="C30" s="45"/>
      <x:c r="D30" s="45"/>
      <x:c r="E30" s="45"/>
      <x:c r="F30" s="45"/>
      <x:c r="G30" s="45"/>
      <x:c r="H30" s="45"/>
    </x:row>
    <x:row r="31">
      <x:c r="A31" s="45"/>
      <x:c r="B31" s="45"/>
      <x:c r="C31" s="45"/>
      <x:c r="D31" s="45"/>
      <x:c r="E31" s="45"/>
      <x:c r="F31" s="45"/>
      <x:c r="G31" s="45"/>
      <x:c r="H31" s="45"/>
    </x:row>
    <x:row r="32">
      <x:c r="A32" s="45"/>
      <x:c r="B32" s="45"/>
      <x:c r="C32" s="45"/>
      <x:c r="D32" s="45"/>
      <x:c r="E32" s="45"/>
      <x:c r="F32" s="45"/>
      <x:c r="G32" s="45"/>
      <x:c r="H32" s="45"/>
    </x:row>
    <x:row r="33">
      <x:c r="A33" s="45"/>
      <x:c r="B33" s="45"/>
      <x:c r="C33" s="45"/>
      <x:c r="D33" s="45"/>
      <x:c r="E33" s="45"/>
      <x:c r="F33" s="45"/>
      <x:c r="G33" s="45"/>
      <x:c r="H33" s="45"/>
    </x:row>
    <x:row r="34">
      <x:c r="A34" s="45"/>
      <x:c r="B34" s="45"/>
      <x:c r="C34" s="45"/>
      <x:c r="D34" s="45"/>
      <x:c r="E34" s="45"/>
      <x:c r="F34" s="45"/>
      <x:c r="G34" s="45"/>
      <x:c r="H34" s="45"/>
    </x:row>
    <x:row r="35">
      <x:c r="A35" s="45"/>
      <x:c r="B35" s="45"/>
      <x:c r="C35" s="45"/>
      <x:c r="D35" s="45"/>
      <x:c r="E35" s="45"/>
      <x:c r="F35" s="45"/>
      <x:c r="G35" s="45"/>
      <x:c r="H35" s="45"/>
    </x:row>
    <x:row r="36">
      <x:c r="A36" s="45"/>
      <x:c r="B36" s="45"/>
      <x:c r="C36" s="45"/>
      <x:c r="D36" s="45"/>
      <x:c r="E36" s="45"/>
      <x:c r="F36" s="45"/>
      <x:c r="G36" s="45"/>
      <x:c r="H36" s="45"/>
    </x:row>
    <x:row r="37">
      <x:c r="A37" s="45"/>
      <x:c r="B37" s="45"/>
      <x:c r="C37" s="45"/>
      <x:c r="D37" s="45"/>
      <x:c r="E37" s="45"/>
      <x:c r="F37" s="45"/>
      <x:c r="G37" s="45"/>
      <x:c r="H37" s="45"/>
    </x:row>
    <x:row r="38">
      <x:c r="A38" s="45"/>
      <x:c r="B38" s="45"/>
      <x:c r="C38" s="45"/>
      <x:c r="D38" s="45"/>
      <x:c r="E38" s="45"/>
      <x:c r="F38" s="45"/>
      <x:c r="G38" s="45"/>
      <x:c r="H38" s="45"/>
    </x:row>
    <x:row r="39">
      <x:c r="A39" s="45"/>
      <x:c r="B39" s="45"/>
      <x:c r="C39" s="45"/>
      <x:c r="D39" s="45"/>
      <x:c r="E39" s="45"/>
      <x:c r="F39" s="45"/>
      <x:c r="G39" s="45"/>
      <x:c r="H39" s="45"/>
    </x:row>
    <x:row r="40">
      <x:c r="A40" s="45"/>
      <x:c r="B40" s="45"/>
      <x:c r="C40" s="45"/>
      <x:c r="D40" s="45"/>
      <x:c r="E40" s="45"/>
      <x:c r="F40" s="45"/>
      <x:c r="G40" s="45"/>
      <x:c r="H40" s="45"/>
    </x:row>
    <x:row r="41">
      <x:c r="A41" s="45"/>
      <x:c r="B41" s="45"/>
      <x:c r="C41" s="45"/>
      <x:c r="D41" s="45"/>
      <x:c r="E41" s="45"/>
      <x:c r="F41" s="45"/>
      <x:c r="G41" s="45"/>
      <x:c r="H41" s="45"/>
    </x:row>
    <x:row r="42">
      <x:c r="A42" s="45"/>
      <x:c r="B42" s="45"/>
      <x:c r="C42" s="45"/>
      <x:c r="D42" s="45"/>
      <x:c r="E42" s="45"/>
      <x:c r="F42" s="45"/>
      <x:c r="G42" s="45"/>
      <x:c r="H42" s="45"/>
    </x:row>
    <x:row r="43">
      <x:c r="A43" s="45"/>
      <x:c r="B43" s="45"/>
      <x:c r="C43" s="45"/>
      <x:c r="D43" s="45"/>
      <x:c r="E43" s="45"/>
      <x:c r="F43" s="45"/>
      <x:c r="G43" s="45"/>
      <x:c r="H43" s="45"/>
    </x:row>
    <x:row r="44">
      <x:c r="A44" s="45"/>
      <x:c r="B44" s="45"/>
      <x:c r="C44" s="45"/>
      <x:c r="D44" s="45"/>
      <x:c r="E44" s="45"/>
      <x:c r="F44" s="45"/>
      <x:c r="G44" s="45"/>
      <x:c r="H44" s="45"/>
    </x:row>
    <x:row r="45">
      <x:c r="A45" s="45"/>
      <x:c r="B45" s="45"/>
      <x:c r="C45" s="45"/>
      <x:c r="D45" s="45"/>
      <x:c r="E45" s="45"/>
      <x:c r="F45" s="45"/>
      <x:c r="G45" s="45"/>
      <x:c r="H45" s="45"/>
    </x:row>
    <x:row r="46">
      <x:c r="A46" s="45"/>
      <x:c r="B46" s="45"/>
      <x:c r="C46" s="45"/>
      <x:c r="D46" s="45"/>
      <x:c r="E46" s="45"/>
      <x:c r="F46" s="45"/>
      <x:c r="G46" s="45"/>
      <x:c r="H46" s="45"/>
    </x:row>
    <x:row r="47">
      <x:c r="A47" s="45"/>
      <x:c r="B47" s="45"/>
      <x:c r="C47" s="45"/>
      <x:c r="D47" s="45"/>
      <x:c r="E47" s="45"/>
      <x:c r="F47" s="45"/>
      <x:c r="G47" s="45"/>
      <x:c r="H47" s="45"/>
    </x:row>
    <x:row r="48">
      <x:c r="A48" s="45"/>
      <x:c r="B48" s="45"/>
      <x:c r="C48" s="45"/>
      <x:c r="D48" s="45"/>
      <x:c r="E48" s="45"/>
      <x:c r="F48" s="45"/>
      <x:c r="G48" s="45"/>
      <x:c r="H48" s="45"/>
    </x:row>
    <x:row r="49">
      <x:c r="A49" s="45"/>
      <x:c r="B49" s="45"/>
      <x:c r="C49" s="45"/>
      <x:c r="D49" s="45"/>
      <x:c r="E49" s="45"/>
      <x:c r="F49" s="45"/>
      <x:c r="G49" s="45"/>
      <x:c r="H49" s="45"/>
    </x:row>
    <x:row r="50">
      <x:c r="A50" s="45"/>
      <x:c r="B50" s="45"/>
      <x:c r="C50" s="45"/>
      <x:c r="D50" s="45"/>
      <x:c r="E50" s="45"/>
      <x:c r="F50" s="45"/>
      <x:c r="G50" s="45"/>
      <x:c r="H50" s="45"/>
    </x:row>
    <x:row r="51">
      <x:c r="A51" s="45"/>
      <x:c r="B51" s="45"/>
      <x:c r="C51" s="45"/>
      <x:c r="D51" s="45"/>
      <x:c r="E51" s="45"/>
      <x:c r="F51" s="45"/>
      <x:c r="G51" s="45"/>
      <x:c r="H51" s="45"/>
    </x:row>
    <x:row r="52">
      <x:c r="A52" s="45"/>
      <x:c r="B52" s="45"/>
      <x:c r="C52" s="45"/>
      <x:c r="D52" s="45"/>
      <x:c r="E52" s="45"/>
      <x:c r="F52" s="45"/>
      <x:c r="G52" s="45"/>
      <x:c r="H52" s="45"/>
    </x:row>
    <x:row r="53">
      <x:c r="A53" s="45"/>
      <x:c r="B53" s="45"/>
      <x:c r="C53" s="45"/>
      <x:c r="D53" s="45"/>
      <x:c r="E53" s="45"/>
      <x:c r="F53" s="45"/>
      <x:c r="G53" s="45"/>
      <x:c r="H53" s="45"/>
    </x:row>
    <x:row r="54">
      <x:c r="A54" s="45"/>
      <x:c r="B54" s="45"/>
      <x:c r="C54" s="45"/>
      <x:c r="D54" s="45"/>
      <x:c r="E54" s="45"/>
      <x:c r="F54" s="45"/>
      <x:c r="G54" s="45"/>
      <x:c r="H54" s="45"/>
    </x:row>
    <x:row r="55">
      <x:c r="A55" s="45"/>
      <x:c r="B55" s="45"/>
      <x:c r="C55" s="45"/>
      <x:c r="D55" s="45"/>
      <x:c r="E55" s="45"/>
      <x:c r="F55" s="45"/>
      <x:c r="G55" s="45"/>
      <x:c r="H55" s="45"/>
    </x:row>
    <x:row r="56">
      <x:c r="A56" s="45"/>
      <x:c r="B56" s="45"/>
      <x:c r="C56" s="45"/>
      <x:c r="D56" s="45"/>
      <x:c r="E56" s="45"/>
      <x:c r="F56" s="45"/>
      <x:c r="G56" s="45"/>
      <x:c r="H56" s="45"/>
    </x:row>
    <x:row r="57">
      <x:c r="A57" s="45"/>
      <x:c r="B57" s="45"/>
      <x:c r="C57" s="45"/>
      <x:c r="D57" s="45"/>
      <x:c r="E57" s="45"/>
      <x:c r="F57" s="45"/>
      <x:c r="G57" s="45"/>
      <x:c r="H57" s="45"/>
    </x:row>
    <x:row r="58">
      <x:c r="A58" s="45"/>
      <x:c r="B58" s="45"/>
      <x:c r="C58" s="45"/>
      <x:c r="D58" s="45"/>
      <x:c r="E58" s="45"/>
      <x:c r="F58" s="45"/>
      <x:c r="G58" s="45"/>
      <x:c r="H58" s="45"/>
    </x:row>
    <x:row r="59">
      <x:c r="A59" s="45"/>
      <x:c r="B59" s="45"/>
      <x:c r="C59" s="45"/>
      <x:c r="D59" s="45"/>
      <x:c r="E59" s="45"/>
      <x:c r="F59" s="45"/>
      <x:c r="G59" s="45"/>
      <x:c r="H59" s="45"/>
    </x:row>
    <x:row r="60">
      <x:c r="A60" s="45"/>
      <x:c r="B60" s="45"/>
      <x:c r="C60" s="45"/>
      <x:c r="D60" s="45"/>
      <x:c r="E60" s="45"/>
      <x:c r="F60" s="45"/>
      <x:c r="G60" s="45"/>
      <x:c r="H60" s="45"/>
    </x:row>
  </x:sheetData>
  <x:mergeCells>
    <x:mergeCell ref="A17:F17"/>
    <x:mergeCell ref="A1:F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38" hidden="0" customWidth="1"/>
    <x:col min="3" max="3" width="22" hidden="0" customWidth="1"/>
    <x:col min="4" max="4" width="16" hidden="0" customWidth="1"/>
    <x:col min="5" max="5" width="42" hidden="0" customWidth="1"/>
    <x:col min="6" max="6" width="32" hidden="0" customWidth="1"/>
    <x:col min="7" max="7" width="42" hidden="0" customWidth="1"/>
    <x:col min="8" max="8" width="24" hidden="0" customWidth="1"/>
  </x:cols>
  <x:sheetData>
    <x:row r="1">
      <x:c r="A1" s="72" t="str">
        <x:v>Proposed IRAC Section 52 Data Production Schedule</x:v>
      </x:c>
      <x:c r="B1" s="72"/>
      <x:c r="C1" s="72"/>
      <x:c r="D1" s="72"/>
      <x:c r="E1" s="72"/>
      <x:c r="F1" s="72"/>
      <x:c r="G1" s="72"/>
      <x:c r="H1" s="72"/>
    </x:row>
    <x:row r="2">
      <x:c r="A2" s="63" t="str">
        <x:v>Priority</x:v>
      </x:c>
      <x:c r="B2" s="63" t="str">
        <x:v>Field / record</x:v>
      </x:c>
      <x:c r="C2" s="63" t="str">
        <x:v>Granularity</x:v>
      </x:c>
      <x:c r="D2" s="63" t="str">
        <x:v>Period</x:v>
      </x:c>
      <x:c r="E2" s="63" t="str">
        <x:v>Purpose</x:v>
      </x:c>
      <x:c r="F2" s="63" t="str">
        <x:v>Confidentiality treatment</x:v>
      </x:c>
      <x:c r="G2" s="63" t="str">
        <x:v>Authority / rationale</x:v>
      </x:c>
      <x:c r="H2" s="63" t="str">
        <x:v>Preferred format</x:v>
      </x:c>
    </x:row>
    <x:row r="3">
      <x:c r="A3" s="45" t="str">
        <x:v>High</x:v>
      </x:c>
      <x:c r="B3" s="45" t="str">
        <x:v>Actual acquisition invoice price, net of all discounts/premiums</x:v>
      </x:c>
      <x:c r="C3" s="45" t="str">
        <x:v>Load / invoice / product</x:v>
      </x:c>
      <x:c r="D3" s="45" t="str">
        <x:v>2024-2026</x:v>
      </x:c>
      <x:c r="E3" s="45" t="str">
        <x:v>Tests whether posted Charlottetown rack is a faithful proxy for real transactions</x:v>
      </x:c>
      <x:c r="F3" s="45" t="str">
        <x:v>Confidential raw; public aggregated</x:v>
      </x:c>
      <x:c r="G3" s="45" t="str">
        <x:v>PEI Petroleum Products Act s.52; Signal identified acquisition-cost gap</x:v>
      </x:c>
      <x:c r="H3" s="45" t="str">
        <x:v>CSV/XLSX + invoice sample</x:v>
      </x:c>
    </x:row>
    <x:row r="4">
      <x:c r="A4" s="45" t="str">
        <x:v>High</x:v>
      </x:c>
      <x:c r="B4" s="45" t="str">
        <x:v>Source terminal, supplier, product grade, ethanol content</x:v>
      </x:c>
      <x:c r="C4" s="45" t="str">
        <x:v>Load / invoice</x:v>
      </x:c>
      <x:c r="D4" s="45" t="str">
        <x:v>2024-2026</x:v>
      </x:c>
      <x:c r="E4" s="45" t="str">
        <x:v>Separates Dartmouth/Halifax E10, Saint John E10, Charlottetown conventional and other sources</x:v>
      </x:c>
      <x:c r="F4" s="45" t="str">
        <x:v>Confidential raw; public aggregated</x:v>
      </x:c>
      <x:c r="G4" s="45" t="str">
        <x:v>Needed for apples-to-apples benchmark testing</x:v>
      </x:c>
      <x:c r="H4" s="45" t="str">
        <x:v>CSV/XLSX</x:v>
      </x:c>
    </x:row>
    <x:row r="5">
      <x:c r="A5" s="45" t="str">
        <x:v>High</x:v>
      </x:c>
      <x:c r="B5" s="45" t="str">
        <x:v>Rack basis used in contract and cents-per-litre discount/premium</x:v>
      </x:c>
      <x:c r="C5" s="45" t="str">
        <x:v>Contract + monthly realization</x:v>
      </x:c>
      <x:c r="D5" s="45" t="str">
        <x:v>2024-2026</x:v>
      </x:c>
      <x:c r="E5" s="45" t="str">
        <x:v>Quantifies actual acquisition advantage relative to posted rack</x:v>
      </x:c>
      <x:c r="F5" s="45" t="str">
        <x:v>Confidential raw; public ranges</x:v>
      </x:c>
      <x:c r="G5" s="45" t="str">
        <x:v>Signal accepted rack discounts as proxy but data covered only ~25% of known gasoline/diesel wholesale volume</x:v>
      </x:c>
      <x:c r="H5" s="45" t="str">
        <x:v>Contract + CSV/XLSX</x:v>
      </x:c>
    </x:row>
    <x:row r="6">
      <x:c r="A6" s="45" t="str">
        <x:v>High</x:v>
      </x:c>
      <x:c r="B6" s="45" t="str">
        <x:v>Freight, bridge, driver, rolling-stock, insurance and handling cost</x:v>
      </x:c>
      <x:c r="C6" s="45" t="str">
        <x:v>Load / route / month</x:v>
      </x:c>
      <x:c r="D6" s="45" t="str">
        <x:v>2024-2026</x:v>
      </x:c>
      <x:c r="E6" s="45" t="str">
        <x:v>Quantifies actual cost of mainland trucking and compares with marine delivery</x:v>
      </x:c>
      <x:c r="F6" s="45" t="str">
        <x:v>Confidential raw; public weighted average cpl</x:v>
      </x:c>
      <x:c r="G6" s="45" t="str">
        <x:v>IRAC expressly considers transport costs when reviewing margins</x:v>
      </x:c>
      <x:c r="H6" s="45" t="str">
        <x:v>CSV/XLSX</x:v>
      </x:c>
    </x:row>
    <x:row r="7">
      <x:c r="A7" s="45" t="str">
        <x:v>High</x:v>
      </x:c>
      <x:c r="B7" s="45" t="str">
        <x:v>Marine freight, terminal handling and storage cost</x:v>
      </x:c>
      <x:c r="C7" s="45" t="str">
        <x:v>Cargo / product / month</x:v>
      </x:c>
      <x:c r="D7" s="45" t="str">
        <x:v>2024-2026</x:v>
      </x:c>
      <x:c r="E7" s="45" t="str">
        <x:v>Separates real Island logistics cost from rack residual</x:v>
      </x:c>
      <x:c r="F7" s="45" t="str">
        <x:v>Confidential raw; public weighted average cpl</x:v>
      </x:c>
      <x:c r="G7" s="45" t="str">
        <x:v>Signal had shipping-cost data from only one primary supplier</x:v>
      </x:c>
      <x:c r="H7" s="45" t="str">
        <x:v>CSV/XLSX</x:v>
      </x:c>
    </x:row>
    <x:row r="8">
      <x:c r="A8" s="45" t="str">
        <x:v>High</x:v>
      </x:c>
      <x:c r="B8" s="45" t="str">
        <x:v>Wholesale selling price to each retailer and effective net price after credits</x:v>
      </x:c>
      <x:c r="C8" s="45" t="str">
        <x:v>Retailer / invoice / month</x:v>
      </x:c>
      <x:c r="D8" s="45" t="str">
        <x:v>2024-2026</x:v>
      </x:c>
      <x:c r="E8" s="45" t="str">
        <x:v>Tests common/universal price and realized margin</x:v>
      </x:c>
      <x:c r="F8" s="45" t="str">
        <x:v>Anonymized retailer IDs publicly</x:v>
      </x:c>
      <x:c r="G8" s="45" t="str">
        <x:v>PEI Petroleum Products Act s.29 and s.52</x:v>
      </x:c>
      <x:c r="H8" s="45" t="str">
        <x:v>CSV/XLSX</x:v>
      </x:c>
    </x:row>
    <x:row r="9">
      <x:c r="A9" s="45" t="str">
        <x:v>High</x:v>
      </x:c>
      <x:c r="B9" s="45" t="str">
        <x:v>Affiliate / company-operated station transfer price or accounting fuel cost</x:v>
      </x:c>
      <x:c r="C9" s="45" t="str">
        <x:v>Station / month</x:v>
      </x:c>
      <x:c r="D9" s="45" t="str">
        <x:v>2024-2026</x:v>
      </x:c>
      <x:c r="E9" s="45" t="str">
        <x:v>Tests parity between independents and vertically integrated outlets</x:v>
      </x:c>
      <x:c r="F9" s="45" t="str">
        <x:v>Confidential raw; public aggregated</x:v>
      </x:c>
      <x:c r="G9" s="45" t="str">
        <x:v>Necessary to test effective economic treatment of affiliates</x:v>
      </x:c>
      <x:c r="H9" s="45" t="str">
        <x:v>CSV/XLSX</x:v>
      </x:c>
    </x:row>
    <x:row r="10">
      <x:c r="A10" s="45" t="str">
        <x:v>High</x:v>
      </x:c>
      <x:c r="B10" s="45" t="str">
        <x:v>Fleet-card, CAA, bank-card, loyalty, volume and promotional reimbursements</x:v>
      </x:c>
      <x:c r="C10" s="45" t="str">
        <x:v>Program / station / month</x:v>
      </x:c>
      <x:c r="D10" s="45" t="str">
        <x:v>2024-2026</x:v>
      </x:c>
      <x:c r="E10" s="45" t="str">
        <x:v>Measures effective realized price and identifies who funds discounts</x:v>
      </x:c>
      <x:c r="F10" s="45" t="str">
        <x:v>Confidential program contracts; public aggregate cpl</x:v>
      </x:c>
      <x:c r="G10" s="45" t="str">
        <x:v>IRAC staff asked specifically about promotions exceeding approved margins</x:v>
      </x:c>
      <x:c r="H10" s="45" t="str">
        <x:v>CSV/XLSX + agreements</x:v>
      </x:c>
    </x:row>
    <x:row r="11">
      <x:c r="A11" s="45" t="str">
        <x:v>Medium</x:v>
      </x:c>
      <x:c r="B11" s="45" t="str">
        <x:v>Wholesale and retail volumes by station/product</x:v>
      </x:c>
      <x:c r="C11" s="45" t="str">
        <x:v>Station / month</x:v>
      </x:c>
      <x:c r="D11" s="45" t="str">
        <x:v>2024-2026</x:v>
      </x:c>
      <x:c r="E11" s="45" t="str">
        <x:v>Weights realized margins and tests concentration</x:v>
      </x:c>
      <x:c r="F11" s="45" t="str">
        <x:v>Anonymize station IDs if needed</x:v>
      </x:c>
      <x:c r="G11" s="45" t="str">
        <x:v>Needed for representative weighted analysis</x:v>
      </x:c>
      <x:c r="H11" s="45" t="str">
        <x:v>CSV/XLSX</x:v>
      </x:c>
    </x:row>
    <x:row r="12">
      <x:c r="A12" s="45" t="str">
        <x:v>Medium</x:v>
      </x:c>
      <x:c r="B12" s="45" t="str">
        <x:v>Consignment agreements and margin-sharing terms</x:v>
      </x:c>
      <x:c r="C12" s="45" t="str">
        <x:v>Agreement / station</x:v>
      </x:c>
      <x:c r="D12" s="45" t="str">
        <x:v>Current + changes since 2021</x:v>
      </x:c>
      <x:c r="E12" s="45" t="str">
        <x:v>Tests whether current fixed wholesale/retail framework matches market structure</x:v>
      </x:c>
      <x:c r="F12" s="45" t="str">
        <x:v>Confidential agreements; public structural summary</x:v>
      </x:c>
      <x:c r="G12" s="45" t="str">
        <x:v>IRAC staff interrogatory #1 addresses consignment and shared margins</x:v>
      </x:c>
      <x:c r="H12" s="45" t="str">
        <x:v>Agreements + summary table</x:v>
      </x:c>
    </x:row>
    <x:row r="13">
      <x:c r="A13" s="45" t="str">
        <x:v>Medium</x:v>
      </x:c>
      <x:c r="B13" s="45" t="str">
        <x:v>Terminal throughput, storage capacity and inactive tank specifications</x:v>
      </x:c>
      <x:c r="C13" s="45" t="str">
        <x:v>Terminal / product</x:v>
      </x:c>
      <x:c r="D13" s="45" t="str">
        <x:v>Current + 2024-2026 throughput</x:v>
      </x:c>
      <x:c r="E13" s="45" t="str">
        <x:v>Tests terminal economics and ethanol-storage feasibility</x:v>
      </x:c>
      <x:c r="F13" s="45" t="str">
        <x:v>Engineering/confidential where justified</x:v>
      </x:c>
      <x:c r="G13" s="45" t="str">
        <x:v>Relevant to benchmark, access, storage and alternative-supply analysis</x:v>
      </x:c>
      <x:c r="H13" s="45" t="str">
        <x:v>XLSX + engineering documents</x:v>
      </x:c>
    </x:row>
    <x:row r="14">
      <x:c r="A14" s="45"/>
      <x:c r="B14" s="45"/>
      <x:c r="C14" s="45"/>
      <x:c r="D14" s="45"/>
      <x:c r="E14" s="45"/>
      <x:c r="F14" s="45"/>
      <x:c r="G14" s="45"/>
      <x:c r="H14" s="45"/>
    </x:row>
    <x:row r="15">
      <x:c r="A15" s="45"/>
      <x:c r="B15" s="45"/>
      <x:c r="C15" s="45"/>
      <x:c r="D15" s="45"/>
      <x:c r="E15" s="45"/>
      <x:c r="F15" s="45"/>
      <x:c r="G15" s="45"/>
      <x:c r="H15" s="45"/>
    </x:row>
    <x:row r="16">
      <x:c r="A16" s="45"/>
      <x:c r="B16" s="45"/>
      <x:c r="C16" s="45"/>
      <x:c r="D16" s="45"/>
      <x:c r="E16" s="45"/>
      <x:c r="F16" s="45"/>
      <x:c r="G16" s="45"/>
      <x:c r="H16" s="45"/>
    </x:row>
    <x:row r="17">
      <x:c r="A17" s="45"/>
      <x:c r="B17" s="45"/>
      <x:c r="C17" s="45"/>
      <x:c r="D17" s="45"/>
      <x:c r="E17" s="45"/>
      <x:c r="F17" s="45"/>
      <x:c r="G17" s="45"/>
      <x:c r="H17" s="45"/>
    </x:row>
    <x:row r="18">
      <x:c r="A18" s="45"/>
      <x:c r="B18" s="45"/>
      <x:c r="C18" s="45"/>
      <x:c r="D18" s="45"/>
      <x:c r="E18" s="45"/>
      <x:c r="F18" s="45"/>
      <x:c r="G18" s="45"/>
      <x:c r="H18" s="45"/>
    </x:row>
    <x:row r="19">
      <x:c r="A19" s="45"/>
      <x:c r="B19" s="45"/>
      <x:c r="C19" s="45"/>
      <x:c r="D19" s="45"/>
      <x:c r="E19" s="45"/>
      <x:c r="F19" s="45"/>
      <x:c r="G19" s="45"/>
      <x:c r="H19" s="45"/>
    </x:row>
    <x:row r="20">
      <x:c r="A20" s="45"/>
      <x:c r="B20" s="45"/>
      <x:c r="C20" s="45"/>
      <x:c r="D20" s="45"/>
      <x:c r="E20" s="45"/>
      <x:c r="F20" s="45"/>
      <x:c r="G20" s="45"/>
      <x:c r="H20" s="45"/>
    </x:row>
    <x:row r="21">
      <x:c r="A21" s="45"/>
      <x:c r="B21" s="45"/>
      <x:c r="C21" s="45"/>
      <x:c r="D21" s="45"/>
      <x:c r="E21" s="45"/>
      <x:c r="F21" s="45"/>
      <x:c r="G21" s="45"/>
      <x:c r="H21" s="45"/>
    </x:row>
    <x:row r="22">
      <x:c r="A22" s="45"/>
      <x:c r="B22" s="45"/>
      <x:c r="C22" s="45"/>
      <x:c r="D22" s="45"/>
      <x:c r="E22" s="45"/>
      <x:c r="F22" s="45"/>
      <x:c r="G22" s="45"/>
      <x:c r="H22" s="45"/>
    </x:row>
    <x:row r="23">
      <x:c r="A23" s="45"/>
      <x:c r="B23" s="45"/>
      <x:c r="C23" s="45"/>
      <x:c r="D23" s="45"/>
      <x:c r="E23" s="45"/>
      <x:c r="F23" s="45"/>
      <x:c r="G23" s="45"/>
      <x:c r="H23" s="45"/>
    </x:row>
    <x:row r="24">
      <x:c r="A24" s="45"/>
      <x:c r="B24" s="45"/>
      <x:c r="C24" s="45"/>
      <x:c r="D24" s="45"/>
      <x:c r="E24" s="45"/>
      <x:c r="F24" s="45"/>
      <x:c r="G24" s="45"/>
      <x:c r="H24" s="45"/>
    </x:row>
    <x:row r="25">
      <x:c r="A25" s="45"/>
      <x:c r="B25" s="45"/>
      <x:c r="C25" s="45"/>
      <x:c r="D25" s="45"/>
      <x:c r="E25" s="45"/>
      <x:c r="F25" s="45"/>
      <x:c r="G25" s="45"/>
      <x:c r="H25" s="45"/>
    </x:row>
    <x:row r="26">
      <x:c r="A26" s="45"/>
      <x:c r="B26" s="45"/>
      <x:c r="C26" s="45"/>
      <x:c r="D26" s="45"/>
      <x:c r="E26" s="45"/>
      <x:c r="F26" s="45"/>
      <x:c r="G26" s="45"/>
      <x:c r="H26" s="45"/>
    </x:row>
    <x:row r="27">
      <x:c r="A27" s="45"/>
      <x:c r="B27" s="45"/>
      <x:c r="C27" s="45"/>
      <x:c r="D27" s="45"/>
      <x:c r="E27" s="45"/>
      <x:c r="F27" s="45"/>
      <x:c r="G27" s="45"/>
      <x:c r="H27" s="45"/>
    </x:row>
    <x:row r="28">
      <x:c r="A28" s="45"/>
      <x:c r="B28" s="45"/>
      <x:c r="C28" s="45"/>
      <x:c r="D28" s="45"/>
      <x:c r="E28" s="45"/>
      <x:c r="F28" s="45"/>
      <x:c r="G28" s="45"/>
      <x:c r="H28" s="45"/>
    </x:row>
    <x:row r="29">
      <x:c r="A29" s="45"/>
      <x:c r="B29" s="45"/>
      <x:c r="C29" s="45"/>
      <x:c r="D29" s="45"/>
      <x:c r="E29" s="45"/>
      <x:c r="F29" s="45"/>
      <x:c r="G29" s="45"/>
      <x:c r="H29" s="45"/>
    </x:row>
    <x:row r="30">
      <x:c r="A30" s="45"/>
      <x:c r="B30" s="45"/>
      <x:c r="C30" s="45"/>
      <x:c r="D30" s="45"/>
      <x:c r="E30" s="45"/>
      <x:c r="F30" s="45"/>
      <x:c r="G30" s="45"/>
      <x:c r="H30" s="45"/>
    </x:row>
    <x:row r="31">
      <x:c r="A31" s="45"/>
      <x:c r="B31" s="45"/>
      <x:c r="C31" s="45"/>
      <x:c r="D31" s="45"/>
      <x:c r="E31" s="45"/>
      <x:c r="F31" s="45"/>
      <x:c r="G31" s="45"/>
      <x:c r="H31" s="45"/>
    </x:row>
    <x:row r="32">
      <x:c r="A32" s="45"/>
      <x:c r="B32" s="45"/>
      <x:c r="C32" s="45"/>
      <x:c r="D32" s="45"/>
      <x:c r="E32" s="45"/>
      <x:c r="F32" s="45"/>
      <x:c r="G32" s="45"/>
      <x:c r="H32" s="45"/>
    </x:row>
    <x:row r="33">
      <x:c r="A33" s="45"/>
      <x:c r="B33" s="45"/>
      <x:c r="C33" s="45"/>
      <x:c r="D33" s="45"/>
      <x:c r="E33" s="45"/>
      <x:c r="F33" s="45"/>
      <x:c r="G33" s="45"/>
      <x:c r="H33" s="45"/>
    </x:row>
    <x:row r="34">
      <x:c r="A34" s="45"/>
      <x:c r="B34" s="45"/>
      <x:c r="C34" s="45"/>
      <x:c r="D34" s="45"/>
      <x:c r="E34" s="45"/>
      <x:c r="F34" s="45"/>
      <x:c r="G34" s="45"/>
      <x:c r="H34" s="45"/>
    </x:row>
    <x:row r="35">
      <x:c r="A35" s="45"/>
      <x:c r="B35" s="45"/>
      <x:c r="C35" s="45"/>
      <x:c r="D35" s="45"/>
      <x:c r="E35" s="45"/>
      <x:c r="F35" s="45"/>
      <x:c r="G35" s="45"/>
      <x:c r="H35" s="45"/>
    </x:row>
    <x:row r="36">
      <x:c r="A36" s="45"/>
      <x:c r="B36" s="45"/>
      <x:c r="C36" s="45"/>
      <x:c r="D36" s="45"/>
      <x:c r="E36" s="45"/>
      <x:c r="F36" s="45"/>
      <x:c r="G36" s="45"/>
      <x:c r="H36" s="45"/>
    </x:row>
    <x:row r="37">
      <x:c r="A37" s="45"/>
      <x:c r="B37" s="45"/>
      <x:c r="C37" s="45"/>
      <x:c r="D37" s="45"/>
      <x:c r="E37" s="45"/>
      <x:c r="F37" s="45"/>
      <x:c r="G37" s="45"/>
      <x:c r="H37" s="45"/>
    </x:row>
    <x:row r="38">
      <x:c r="A38" s="45"/>
      <x:c r="B38" s="45"/>
      <x:c r="C38" s="45"/>
      <x:c r="D38" s="45"/>
      <x:c r="E38" s="45"/>
      <x:c r="F38" s="45"/>
      <x:c r="G38" s="45"/>
      <x:c r="H38" s="45"/>
    </x:row>
    <x:row r="39">
      <x:c r="A39" s="45"/>
      <x:c r="B39" s="45"/>
      <x:c r="C39" s="45"/>
      <x:c r="D39" s="45"/>
      <x:c r="E39" s="45"/>
      <x:c r="F39" s="45"/>
      <x:c r="G39" s="45"/>
      <x:c r="H39" s="45"/>
    </x:row>
    <x:row r="40">
      <x:c r="A40" s="45"/>
      <x:c r="B40" s="45"/>
      <x:c r="C40" s="45"/>
      <x:c r="D40" s="45"/>
      <x:c r="E40" s="45"/>
      <x:c r="F40" s="45"/>
      <x:c r="G40" s="45"/>
      <x:c r="H40" s="45"/>
    </x:row>
    <x:row r="41">
      <x:c r="A41" s="45"/>
      <x:c r="B41" s="45"/>
      <x:c r="C41" s="45"/>
      <x:c r="D41" s="45"/>
      <x:c r="E41" s="45"/>
      <x:c r="F41" s="45"/>
      <x:c r="G41" s="45"/>
      <x:c r="H41" s="45"/>
    </x:row>
    <x:row r="42">
      <x:c r="A42" s="45"/>
      <x:c r="B42" s="45"/>
      <x:c r="C42" s="45"/>
      <x:c r="D42" s="45"/>
      <x:c r="E42" s="45"/>
      <x:c r="F42" s="45"/>
      <x:c r="G42" s="45"/>
      <x:c r="H42" s="45"/>
    </x:row>
    <x:row r="43">
      <x:c r="A43" s="45"/>
      <x:c r="B43" s="45"/>
      <x:c r="C43" s="45"/>
      <x:c r="D43" s="45"/>
      <x:c r="E43" s="45"/>
      <x:c r="F43" s="45"/>
      <x:c r="G43" s="45"/>
      <x:c r="H43" s="45"/>
    </x:row>
    <x:row r="44">
      <x:c r="A44" s="45"/>
      <x:c r="B44" s="45"/>
      <x:c r="C44" s="45"/>
      <x:c r="D44" s="45"/>
      <x:c r="E44" s="45"/>
      <x:c r="F44" s="45"/>
      <x:c r="G44" s="45"/>
      <x:c r="H44" s="45"/>
    </x:row>
    <x:row r="45">
      <x:c r="A45" s="45"/>
      <x:c r="B45" s="45"/>
      <x:c r="C45" s="45"/>
      <x:c r="D45" s="45"/>
      <x:c r="E45" s="45"/>
      <x:c r="F45" s="45"/>
      <x:c r="G45" s="45"/>
      <x:c r="H45" s="45"/>
    </x:row>
    <x:row r="46">
      <x:c r="A46" s="45"/>
      <x:c r="B46" s="45"/>
      <x:c r="C46" s="45"/>
      <x:c r="D46" s="45"/>
      <x:c r="E46" s="45"/>
      <x:c r="F46" s="45"/>
      <x:c r="G46" s="45"/>
      <x:c r="H46" s="45"/>
    </x:row>
    <x:row r="47">
      <x:c r="A47" s="45"/>
      <x:c r="B47" s="45"/>
      <x:c r="C47" s="45"/>
      <x:c r="D47" s="45"/>
      <x:c r="E47" s="45"/>
      <x:c r="F47" s="45"/>
      <x:c r="G47" s="45"/>
      <x:c r="H47" s="45"/>
    </x:row>
    <x:row r="48">
      <x:c r="A48" s="45"/>
      <x:c r="B48" s="45"/>
      <x:c r="C48" s="45"/>
      <x:c r="D48" s="45"/>
      <x:c r="E48" s="45"/>
      <x:c r="F48" s="45"/>
      <x:c r="G48" s="45"/>
      <x:c r="H48" s="45"/>
    </x:row>
    <x:row r="49">
      <x:c r="A49" s="45"/>
      <x:c r="B49" s="45"/>
      <x:c r="C49" s="45"/>
      <x:c r="D49" s="45"/>
      <x:c r="E49" s="45"/>
      <x:c r="F49" s="45"/>
      <x:c r="G49" s="45"/>
      <x:c r="H49" s="45"/>
    </x:row>
    <x:row r="50">
      <x:c r="A50" s="45"/>
      <x:c r="B50" s="45"/>
      <x:c r="C50" s="45"/>
      <x:c r="D50" s="45"/>
      <x:c r="E50" s="45"/>
      <x:c r="F50" s="45"/>
      <x:c r="G50" s="45"/>
      <x:c r="H50" s="45"/>
    </x:row>
    <x:row r="51">
      <x:c r="A51" s="45"/>
      <x:c r="B51" s="45"/>
      <x:c r="C51" s="45"/>
      <x:c r="D51" s="45"/>
      <x:c r="E51" s="45"/>
      <x:c r="F51" s="45"/>
      <x:c r="G51" s="45"/>
      <x:c r="H51" s="45"/>
    </x:row>
    <x:row r="52">
      <x:c r="A52" s="45"/>
      <x:c r="B52" s="45"/>
      <x:c r="C52" s="45"/>
      <x:c r="D52" s="45"/>
      <x:c r="E52" s="45"/>
      <x:c r="F52" s="45"/>
      <x:c r="G52" s="45"/>
      <x:c r="H52" s="45"/>
    </x:row>
    <x:row r="53">
      <x:c r="A53" s="45"/>
      <x:c r="B53" s="45"/>
      <x:c r="C53" s="45"/>
      <x:c r="D53" s="45"/>
      <x:c r="E53" s="45"/>
      <x:c r="F53" s="45"/>
      <x:c r="G53" s="45"/>
      <x:c r="H53" s="45"/>
    </x:row>
    <x:row r="54">
      <x:c r="A54" s="45"/>
      <x:c r="B54" s="45"/>
      <x:c r="C54" s="45"/>
      <x:c r="D54" s="45"/>
      <x:c r="E54" s="45"/>
      <x:c r="F54" s="45"/>
      <x:c r="G54" s="45"/>
      <x:c r="H54" s="45"/>
    </x:row>
    <x:row r="55">
      <x:c r="A55" s="45"/>
      <x:c r="B55" s="45"/>
      <x:c r="C55" s="45"/>
      <x:c r="D55" s="45"/>
      <x:c r="E55" s="45"/>
      <x:c r="F55" s="45"/>
      <x:c r="G55" s="45"/>
      <x:c r="H55" s="45"/>
    </x:row>
    <x:row r="56">
      <x:c r="A56" s="45"/>
      <x:c r="B56" s="45"/>
      <x:c r="C56" s="45"/>
      <x:c r="D56" s="45"/>
      <x:c r="E56" s="45"/>
      <x:c r="F56" s="45"/>
      <x:c r="G56" s="45"/>
      <x:c r="H56" s="45"/>
    </x:row>
    <x:row r="57">
      <x:c r="A57" s="45"/>
      <x:c r="B57" s="45"/>
      <x:c r="C57" s="45"/>
      <x:c r="D57" s="45"/>
      <x:c r="E57" s="45"/>
      <x:c r="F57" s="45"/>
      <x:c r="G57" s="45"/>
      <x:c r="H57" s="45"/>
    </x:row>
    <x:row r="58">
      <x:c r="A58" s="45"/>
      <x:c r="B58" s="45"/>
      <x:c r="C58" s="45"/>
      <x:c r="D58" s="45"/>
      <x:c r="E58" s="45"/>
      <x:c r="F58" s="45"/>
      <x:c r="G58" s="45"/>
      <x:c r="H58" s="45"/>
    </x:row>
    <x:row r="59">
      <x:c r="A59" s="45"/>
      <x:c r="B59" s="45"/>
      <x:c r="C59" s="45"/>
      <x:c r="D59" s="45"/>
      <x:c r="E59" s="45"/>
      <x:c r="F59" s="45"/>
      <x:c r="G59" s="45"/>
      <x:c r="H59" s="45"/>
    </x:row>
    <x:row r="60">
      <x:c r="A60" s="45"/>
      <x:c r="B60" s="45"/>
      <x:c r="C60" s="45"/>
      <x:c r="D60" s="45"/>
      <x:c r="E60" s="45"/>
      <x:c r="F60" s="45"/>
      <x:c r="G60" s="45"/>
      <x:c r="H60" s="45"/>
    </x:row>
  </x:sheetData>
  <x:mergeCells>
    <x:mergeCell ref="A1:H1"/>
  </x:mergeCells>
  <x:pageMargins left="0.7" right="0.7" top="0.75" bottom="0.75" header="0.3" footer="0.3"/>
</x:worksheet>
</file>