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Capital Budgets &amp; Variance Reports\2022\Interrogatories\Synapse\"/>
    </mc:Choice>
  </mc:AlternateContent>
  <bookViews>
    <workbookView xWindow="0" yWindow="0" windowWidth="28800" windowHeight="11700"/>
  </bookViews>
  <sheets>
    <sheet name="IR-14 Summary" sheetId="8" r:id="rId1"/>
    <sheet name="IR-14 Raw Data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I11" i="8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F11" i="8"/>
  <c r="E11" i="8"/>
  <c r="F10" i="8"/>
  <c r="E10" i="8"/>
  <c r="F9" i="8"/>
  <c r="E9" i="8"/>
  <c r="F8" i="8"/>
  <c r="E8" i="8"/>
  <c r="B8" i="8"/>
  <c r="N8" i="8" s="1"/>
  <c r="D8" i="8" s="1"/>
  <c r="N7" i="8"/>
  <c r="D7" i="8" s="1"/>
  <c r="F7" i="8"/>
  <c r="E7" i="8"/>
  <c r="B9" i="8" l="1"/>
  <c r="H8" i="8"/>
  <c r="K8" i="8" s="1"/>
  <c r="M8" i="8" s="1"/>
  <c r="H7" i="8"/>
  <c r="K7" i="8" s="1"/>
  <c r="M7" i="8" s="1"/>
  <c r="N9" i="8" l="1"/>
  <c r="D9" i="8" s="1"/>
  <c r="H9" i="8" s="1"/>
  <c r="K9" i="8" s="1"/>
  <c r="M9" i="8" s="1"/>
  <c r="B10" i="8"/>
  <c r="B11" i="8" l="1"/>
  <c r="N10" i="8"/>
  <c r="D10" i="8" s="1"/>
  <c r="H10" i="8" s="1"/>
  <c r="K10" i="8" s="1"/>
  <c r="M10" i="8" s="1"/>
  <c r="N11" i="8" l="1"/>
  <c r="D11" i="8" s="1"/>
  <c r="H11" i="8" s="1"/>
  <c r="K11" i="8" s="1"/>
  <c r="M11" i="8" s="1"/>
  <c r="B12" i="8"/>
  <c r="N12" i="8" l="1"/>
  <c r="D12" i="8" s="1"/>
  <c r="H12" i="8" s="1"/>
  <c r="K12" i="8" s="1"/>
  <c r="M12" i="8" s="1"/>
  <c r="B13" i="8"/>
  <c r="B14" i="8" l="1"/>
  <c r="N13" i="8"/>
  <c r="D13" i="8" s="1"/>
  <c r="H13" i="8" s="1"/>
  <c r="K13" i="8" s="1"/>
  <c r="M13" i="8" s="1"/>
  <c r="N14" i="8" l="1"/>
  <c r="D14" i="8" s="1"/>
  <c r="H14" i="8" s="1"/>
  <c r="K14" i="8" s="1"/>
  <c r="M14" i="8" s="1"/>
  <c r="B15" i="8"/>
  <c r="B16" i="8" l="1"/>
  <c r="N15" i="8"/>
  <c r="D15" i="8" s="1"/>
  <c r="H15" i="8" s="1"/>
  <c r="K15" i="8" s="1"/>
  <c r="M15" i="8" s="1"/>
  <c r="B17" i="8" l="1"/>
  <c r="N16" i="8"/>
  <c r="D16" i="8" s="1"/>
  <c r="H16" i="8" s="1"/>
  <c r="K16" i="8" s="1"/>
  <c r="M16" i="8" s="1"/>
  <c r="B18" i="8" l="1"/>
  <c r="N17" i="8"/>
  <c r="D17" i="8" s="1"/>
  <c r="H17" i="8" s="1"/>
  <c r="K17" i="8" s="1"/>
  <c r="M17" i="8" s="1"/>
  <c r="B19" i="8" l="1"/>
  <c r="N18" i="8"/>
  <c r="D18" i="8" s="1"/>
  <c r="H18" i="8" s="1"/>
  <c r="K18" i="8" s="1"/>
  <c r="M18" i="8" s="1"/>
  <c r="B20" i="8" l="1"/>
  <c r="N19" i="8"/>
  <c r="D19" i="8" s="1"/>
  <c r="H19" i="8" s="1"/>
  <c r="K19" i="8" s="1"/>
  <c r="M19" i="8" s="1"/>
  <c r="B21" i="8" l="1"/>
  <c r="N20" i="8"/>
  <c r="D20" i="8" s="1"/>
  <c r="H20" i="8" s="1"/>
  <c r="K20" i="8" s="1"/>
  <c r="M20" i="8" s="1"/>
  <c r="N21" i="8" l="1"/>
  <c r="D21" i="8" s="1"/>
  <c r="H21" i="8" s="1"/>
  <c r="K21" i="8" s="1"/>
  <c r="M21" i="8" s="1"/>
  <c r="B22" i="8"/>
  <c r="N22" i="8" l="1"/>
  <c r="D22" i="8" s="1"/>
  <c r="H22" i="8" s="1"/>
  <c r="K22" i="8" s="1"/>
  <c r="M22" i="8" s="1"/>
  <c r="B23" i="8"/>
  <c r="N23" i="8" l="1"/>
  <c r="D23" i="8" s="1"/>
  <c r="H23" i="8" s="1"/>
  <c r="K23" i="8" s="1"/>
  <c r="M23" i="8" s="1"/>
  <c r="B24" i="8"/>
  <c r="B25" i="8" l="1"/>
  <c r="N24" i="8"/>
  <c r="D24" i="8" s="1"/>
  <c r="H24" i="8" s="1"/>
  <c r="K24" i="8" s="1"/>
  <c r="M24" i="8" s="1"/>
  <c r="B26" i="8" l="1"/>
  <c r="N25" i="8"/>
  <c r="D25" i="8" s="1"/>
  <c r="H25" i="8" s="1"/>
  <c r="K25" i="8" s="1"/>
  <c r="M25" i="8" s="1"/>
  <c r="N26" i="8" l="1"/>
  <c r="D26" i="8" s="1"/>
  <c r="H26" i="8" s="1"/>
  <c r="K26" i="8" s="1"/>
  <c r="M26" i="8" s="1"/>
  <c r="B27" i="8"/>
  <c r="N27" i="8" s="1"/>
  <c r="D27" i="8" s="1"/>
  <c r="H27" i="8" s="1"/>
  <c r="K27" i="8" s="1"/>
  <c r="M27" i="8" s="1"/>
</calcChain>
</file>

<file path=xl/comments1.xml><?xml version="1.0" encoding="utf-8"?>
<comments xmlns="http://schemas.openxmlformats.org/spreadsheetml/2006/main">
  <authors>
    <author>R LeBlanc</author>
    <author>Coyle, Jim</author>
    <author>Nicholson, Kent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R LeBlanc:</t>
        </r>
        <r>
          <rPr>
            <sz val="8"/>
            <color indexed="81"/>
            <rFont val="Tahoma"/>
            <family val="2"/>
          </rPr>
          <t xml:space="preserve">
See Note 1 from Bob Younker</t>
        </r>
      </text>
    </comment>
    <comment ref="N6" authorId="1" shapeId="0">
      <text>
        <r>
          <rPr>
            <b/>
            <sz val="9"/>
            <color indexed="81"/>
            <rFont val="Tahoma"/>
            <family val="2"/>
          </rPr>
          <t>Coyle, Jim:</t>
        </r>
        <r>
          <rPr>
            <sz val="9"/>
            <color indexed="81"/>
            <rFont val="Tahoma"/>
            <family val="2"/>
          </rPr>
          <t xml:space="preserve">
2021 data based on 2020 dollars.</t>
        </r>
      </text>
    </comment>
    <comment ref="G7" authorId="2" shapeId="0">
      <text>
        <r>
          <rPr>
            <b/>
            <sz val="9"/>
            <color indexed="81"/>
            <rFont val="Tahoma"/>
            <family val="2"/>
          </rPr>
          <t xml:space="preserve">Roberts, Jason:
</t>
        </r>
        <r>
          <rPr>
            <sz val="9"/>
            <color indexed="81"/>
            <rFont val="Tahoma"/>
            <family val="2"/>
          </rPr>
          <t>Based on Consensus Forecasts dated Feb 13/17 from Fortis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Coyle, Jim:</t>
        </r>
        <r>
          <rPr>
            <sz val="9"/>
            <color indexed="81"/>
            <rFont val="Tahoma"/>
            <family val="2"/>
          </rPr>
          <t xml:space="preserve">
References 2029 as the Exchange Rate Forecast only goes to 2029</t>
        </r>
      </text>
    </comment>
  </commentList>
</comments>
</file>

<file path=xl/sharedStrings.xml><?xml version="1.0" encoding="utf-8"?>
<sst xmlns="http://schemas.openxmlformats.org/spreadsheetml/2006/main" count="240" uniqueCount="139">
  <si>
    <t>Total</t>
  </si>
  <si>
    <t>U.S. Energy Information Administration (EIA)</t>
  </si>
  <si>
    <t>Short-Term Energy Outlook, October 2020</t>
  </si>
  <si>
    <t>National Energy Modeling System run ref2021.d113020a.</t>
  </si>
  <si>
    <t>Report</t>
  </si>
  <si>
    <t>Annual Energy Outlook 2021</t>
  </si>
  <si>
    <t>Scenario</t>
  </si>
  <si>
    <t>ref2021</t>
  </si>
  <si>
    <t>Reference case</t>
  </si>
  <si>
    <t>Datekey</t>
  </si>
  <si>
    <t>d113020a</t>
  </si>
  <si>
    <t>Release Date</t>
  </si>
  <si>
    <t xml:space="preserve"> January 2021</t>
  </si>
  <si>
    <t>PPP000</t>
  </si>
  <si>
    <t>12. Petroleum and Other Liquids Prices</t>
  </si>
  <si>
    <t>Compound</t>
  </si>
  <si>
    <t>(2020 dollars per gallon, unless otherwise noted)</t>
  </si>
  <si>
    <t xml:space="preserve"> Growth </t>
  </si>
  <si>
    <t/>
  </si>
  <si>
    <t xml:space="preserve">2020-2050 </t>
  </si>
  <si>
    <t xml:space="preserve"> Sector and Fuel</t>
  </si>
  <si>
    <t>(percent)</t>
  </si>
  <si>
    <t>Crude Oil Prices (2020 dollars per barrel)</t>
  </si>
  <si>
    <t>PPP000:ba_WorldOilPrice</t>
  </si>
  <si>
    <t xml:space="preserve">   Brent Spot</t>
  </si>
  <si>
    <t>PPP000:bb_ForeignLSLigh</t>
  </si>
  <si>
    <t xml:space="preserve">   West Texas Intermediate Spot</t>
  </si>
  <si>
    <t>PPP000:bb_Imported_Real</t>
  </si>
  <si>
    <t xml:space="preserve">   Average Imported Cost 1/</t>
  </si>
  <si>
    <t>PPP000:see_spot_markup</t>
  </si>
  <si>
    <t xml:space="preserve">   Brent / West Texas Intermediate Spread</t>
  </si>
  <si>
    <t xml:space="preserve"> Delivered Sector Product Prices</t>
  </si>
  <si>
    <t xml:space="preserve"> Residential</t>
  </si>
  <si>
    <t>PPP000:da_LiquefiedPetr</t>
  </si>
  <si>
    <t xml:space="preserve">   Propane</t>
  </si>
  <si>
    <t>PPP000:da_DistillateFue</t>
  </si>
  <si>
    <t xml:space="preserve">   Distillate Fuel Oil</t>
  </si>
  <si>
    <t xml:space="preserve"> Commercial</t>
  </si>
  <si>
    <t>PPP000:ea_DistillateFue</t>
  </si>
  <si>
    <t>PPP000:ea_ResidualFuel</t>
  </si>
  <si>
    <t xml:space="preserve">   Residual Fuel Oil</t>
  </si>
  <si>
    <t>PPP000:ea_ResidualFuel(</t>
  </si>
  <si>
    <t xml:space="preserve">   Residual Fuel Oil (2020 dollars per barrel)</t>
  </si>
  <si>
    <t xml:space="preserve"> Industrial 2/</t>
  </si>
  <si>
    <t>PPP000:fa_LiquefiedPetr</t>
  </si>
  <si>
    <t>PPP000:fa_DistillateFue</t>
  </si>
  <si>
    <t>PPP000:fa_ResidualFuel</t>
  </si>
  <si>
    <t>PPP000:fa_ResidualFuel(</t>
  </si>
  <si>
    <t xml:space="preserve"> Transportation</t>
  </si>
  <si>
    <t>PPP000:ga_LiquefiedPetr</t>
  </si>
  <si>
    <t>PPP000:ga_Ethanol(E85)</t>
  </si>
  <si>
    <t xml:space="preserve">   E85 3/</t>
  </si>
  <si>
    <t>PPP000:pr_EthanolWhole</t>
  </si>
  <si>
    <t xml:space="preserve">   Ethanol Wholesale Price</t>
  </si>
  <si>
    <t>PPP000:ga_MotorGasoline</t>
  </si>
  <si>
    <t xml:space="preserve">   Motor Gasoline 4/</t>
  </si>
  <si>
    <t>PPP000:ga_JetFuel</t>
  </si>
  <si>
    <t xml:space="preserve">   Jet Fuel 5/</t>
  </si>
  <si>
    <t>PPP000:ga_DieselFuel(Di</t>
  </si>
  <si>
    <t xml:space="preserve">   Diesel Fuel (distillate fuel oil) 6/</t>
  </si>
  <si>
    <t>PPP000:ga_ResidualFuel</t>
  </si>
  <si>
    <t>PPP000:ga_ResidualFuel(</t>
  </si>
  <si>
    <t xml:space="preserve"> Electric Power 7/</t>
  </si>
  <si>
    <t>PPP000:ha_DistillateFue</t>
  </si>
  <si>
    <t>PPP000:ha_ResidualFuel</t>
  </si>
  <si>
    <t>PPP000:ha_ResidualFuel(</t>
  </si>
  <si>
    <t>Average Prices, All Sectors 8/</t>
  </si>
  <si>
    <t>PPP000:ia_LiquefiedPetr</t>
  </si>
  <si>
    <t>PPP000:ia_MotorGasoline</t>
  </si>
  <si>
    <t>PPP000:ia_JetFuel</t>
  </si>
  <si>
    <t>PPP000:ia_DistillateFue</t>
  </si>
  <si>
    <t>PPP000:ia_ResidualFuel</t>
  </si>
  <si>
    <t>PPP000:ia_ResidualFuel(</t>
  </si>
  <si>
    <t>PPP000:ia_Average</t>
  </si>
  <si>
    <t xml:space="preserve">     Average</t>
  </si>
  <si>
    <t>Prices in Nominal Dollars</t>
  </si>
  <si>
    <t>Crude Oil Spot Prices (nominal dollars per barrel)</t>
  </si>
  <si>
    <t>PPP000:nom_WorldOilPric</t>
  </si>
  <si>
    <t>PPP000:nom_ForeignLSLig</t>
  </si>
  <si>
    <t>PPP000:nom_Imported_Rea</t>
  </si>
  <si>
    <t>Delivered Sector Product Prices</t>
  </si>
  <si>
    <t>Nominal Dollars per Gallon</t>
  </si>
  <si>
    <t>PPP000:nom_R_LiquefiedP</t>
  </si>
  <si>
    <t>PPP000:nom_R_Distillate</t>
  </si>
  <si>
    <t>PPP000:nom_C_Distillate</t>
  </si>
  <si>
    <t>PPP000:nom_C_ResidualFu</t>
  </si>
  <si>
    <t>PPP000:nom_I_LiquefiedP</t>
  </si>
  <si>
    <t>PPP000:nom_I_Distillate</t>
  </si>
  <si>
    <t>PPP000:nom_I_ResidualFu</t>
  </si>
  <si>
    <t>PPP000:nom_T_LiquefiedP</t>
  </si>
  <si>
    <t>PPP000:nom_T_Ethan(E85)</t>
  </si>
  <si>
    <t>PPP000:nom_T_EthanWhole</t>
  </si>
  <si>
    <t>PPP000:nom_T_MotorGasol</t>
  </si>
  <si>
    <t>PPP000:nom_T_JetFuel</t>
  </si>
  <si>
    <t>PPP000:nom_T_DieselFuel</t>
  </si>
  <si>
    <t>PPP000:nom_T_ResidualFu</t>
  </si>
  <si>
    <t>PPP000:nom_E_Distillate</t>
  </si>
  <si>
    <t>PPP000:nom_E_ResidualFu</t>
  </si>
  <si>
    <t xml:space="preserve"> Average Prices, All Sectors 8/</t>
  </si>
  <si>
    <t>PPP000:nom_Avg_Liquefie</t>
  </si>
  <si>
    <t>PPP000:nom_Avg_MotorGas</t>
  </si>
  <si>
    <t>PPP000:nom_Avg_JetFuel</t>
  </si>
  <si>
    <t>PPP000:nom_Avg_Distilla</t>
  </si>
  <si>
    <t>PPP000:nom_Avg_Residual</t>
  </si>
  <si>
    <t xml:space="preserve">   Residual Fuel Oil (dollars per barrel)</t>
  </si>
  <si>
    <t>PPP000:nom_Avg_Average</t>
  </si>
  <si>
    <t>1/ Weighted average price delivered to U.S. refiners.</t>
  </si>
  <si>
    <t>2/ Includes combined heat and power plants that have a non-regulatory status, and small on-site generating systems.</t>
  </si>
  <si>
    <t>3/ E85 refers to a blend of 85 percent ethanol (renewable) and 15 percent motor gasoline (nonrenewable).  To address cold starting</t>
  </si>
  <si>
    <t>issues, the percentage of ethanol varies seasonally.  The annual average ethanol content of 74 percent is used for these projections.</t>
  </si>
  <si>
    <t>4/ Sales weighted-average price for all grades.  Includes Federal, State, and local taxes.</t>
  </si>
  <si>
    <t>5/ Includes only kerosene type.</t>
  </si>
  <si>
    <t>6/ Diesel fuel for on-road use.  Includes Federal and State taxes while excluding county and local taxes.</t>
  </si>
  <si>
    <t>7/ Includes electricity-only and combined heat and power plants that have a regulatory status.</t>
  </si>
  <si>
    <t>8/ Weighted averages of end-use fuel prices are derived from the prices in each sector and the corresponding sectoral consumption.</t>
  </si>
  <si>
    <t>Sources:  2020:  U.S. Energy Information Administration (EIA), Short-Term Energy Outlook, October 2020 and EIA,</t>
  </si>
  <si>
    <t>Projections:  EIA, AEO2021 National Energy Modeling System run ref2021.d113020a.</t>
  </si>
  <si>
    <t>Fuel delivered to Charlottetown / Borden Generating Stations</t>
  </si>
  <si>
    <t>Irving Energy</t>
  </si>
  <si>
    <t>Diesel</t>
  </si>
  <si>
    <t>Delivery</t>
  </si>
  <si>
    <t>Escalation</t>
  </si>
  <si>
    <t>Exchange</t>
  </si>
  <si>
    <t>Years from 2020</t>
  </si>
  <si>
    <t>Included</t>
  </si>
  <si>
    <t>All EIA data given in 2020 Dollars, so need to convert to correct year, assume 2% escalation per year</t>
  </si>
  <si>
    <t>Note 1</t>
  </si>
  <si>
    <t>Based on previous years' analysis, the price for Diesel delivered to the Charlottetown Generating Station is estimated to Cdn 8 cents per litre higher than the EIA forecast price for diesel fuel</t>
  </si>
  <si>
    <t>delivered to electricity generating plants in the U.S.</t>
  </si>
  <si>
    <t>IR-14</t>
  </si>
  <si>
    <t>Litres/Barrel</t>
  </si>
  <si>
    <t xml:space="preserve">Total </t>
  </si>
  <si>
    <t>$US/Barrel</t>
  </si>
  <si>
    <t>US Cents/US Gallon</t>
  </si>
  <si>
    <t>US Gallon/Imp Gallon</t>
  </si>
  <si>
    <t>Imp Gallon/litre</t>
  </si>
  <si>
    <t>$CAD/$US</t>
  </si>
  <si>
    <t>$CAD/litre</t>
  </si>
  <si>
    <t>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</si>
</sst>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_-&quot;$&quot;* #,##0.00_-;\-&quot;$&quot;* #,##0.00_-;_-&quot;$&quot;* &quot;-&quot;??_-;_-@_-"/>
    <numFmt numFmtId="169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Protection="0">
      <alignment wrapText="1"/>
    </xf>
    <xf numFmtId="0" fontId="9" fillId="0" borderId="0" applyNumberFormat="0" applyProtection="0">
      <alignment horizontal="left"/>
    </xf>
    <xf numFmtId="0" fontId="6" fillId="0" borderId="2" applyNumberFormat="0" applyProtection="0">
      <alignment wrapText="1"/>
    </xf>
    <xf numFmtId="0" fontId="4" fillId="0" borderId="3" applyNumberFormat="0" applyFont="0" applyProtection="0">
      <alignment wrapText="1"/>
    </xf>
    <xf numFmtId="0" fontId="4" fillId="0" borderId="4" applyNumberFormat="0" applyProtection="0">
      <alignment wrapText="1"/>
    </xf>
    <xf numFmtId="0" fontId="11" fillId="0" borderId="0"/>
    <xf numFmtId="0" fontId="17" fillId="0" borderId="0"/>
    <xf numFmtId="9" fontId="16" fillId="0" borderId="0" applyFont="0" applyFill="0" applyBorder="0" applyAlignment="0" applyProtection="0"/>
    <xf numFmtId="0" fontId="16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8" fillId="14" borderId="5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8" fillId="14" borderId="6" applyNumberFormat="0" applyFont="0" applyAlignment="0" applyProtection="0"/>
    <xf numFmtId="0" fontId="18" fillId="14" borderId="6" applyNumberFormat="0" applyFont="0" applyAlignment="0" applyProtection="0"/>
    <xf numFmtId="169" fontId="16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/>
    <xf numFmtId="0" fontId="6" fillId="0" borderId="1" xfId="3" applyFon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4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2" applyFont="1"/>
    <xf numFmtId="0" fontId="0" fillId="0" borderId="0" xfId="0" applyAlignment="1" applyProtection="1">
      <alignment horizontal="left"/>
    </xf>
    <xf numFmtId="0" fontId="6" fillId="0" borderId="1" xfId="3" applyAlignment="1">
      <alignment horizontal="right" wrapText="1"/>
    </xf>
    <xf numFmtId="0" fontId="6" fillId="0" borderId="2" xfId="5" applyFont="1" applyFill="1" applyBorder="1" applyAlignment="1">
      <alignment wrapText="1"/>
    </xf>
    <xf numFmtId="0" fontId="0" fillId="0" borderId="3" xfId="6" applyFont="1" applyFill="1" applyBorder="1" applyAlignment="1">
      <alignment wrapText="1"/>
    </xf>
    <xf numFmtId="3" fontId="0" fillId="0" borderId="3" xfId="6" applyNumberFormat="1" applyFont="1" applyFill="1" applyAlignment="1">
      <alignment horizontal="right" wrapText="1"/>
    </xf>
    <xf numFmtId="165" fontId="0" fillId="0" borderId="3" xfId="6" applyNumberFormat="1" applyFont="1" applyFill="1" applyAlignment="1">
      <alignment horizontal="right" wrapText="1"/>
    </xf>
    <xf numFmtId="4" fontId="0" fillId="0" borderId="3" xfId="6" applyNumberFormat="1" applyFont="1" applyFill="1" applyAlignment="1">
      <alignment horizontal="right" wrapText="1"/>
    </xf>
    <xf numFmtId="0" fontId="0" fillId="2" borderId="3" xfId="6" applyFont="1" applyFill="1" applyBorder="1" applyAlignment="1">
      <alignment wrapText="1"/>
    </xf>
    <xf numFmtId="4" fontId="0" fillId="2" borderId="3" xfId="6" applyNumberFormat="1" applyFont="1" applyFill="1" applyAlignment="1">
      <alignment horizontal="right" wrapText="1"/>
    </xf>
    <xf numFmtId="165" fontId="0" fillId="2" borderId="3" xfId="6" applyNumberFormat="1" applyFont="1" applyFill="1" applyAlignment="1">
      <alignment horizontal="right" wrapText="1"/>
    </xf>
    <xf numFmtId="0" fontId="8" fillId="0" borderId="0" xfId="0" applyFont="1" applyFill="1"/>
    <xf numFmtId="0" fontId="0" fillId="0" borderId="0" xfId="0" applyFill="1"/>
    <xf numFmtId="4" fontId="6" fillId="0" borderId="2" xfId="5" applyNumberFormat="1" applyFill="1" applyAlignment="1">
      <alignment horizontal="right" wrapText="1"/>
    </xf>
    <xf numFmtId="165" fontId="6" fillId="0" borderId="2" xfId="5" applyNumberFormat="1" applyFill="1" applyAlignment="1">
      <alignment horizontal="right" wrapText="1"/>
    </xf>
    <xf numFmtId="0" fontId="10" fillId="0" borderId="0" xfId="0" applyFont="1"/>
    <xf numFmtId="0" fontId="12" fillId="0" borderId="0" xfId="8" applyFont="1"/>
    <xf numFmtId="0" fontId="13" fillId="0" borderId="0" xfId="8" applyFont="1"/>
    <xf numFmtId="0" fontId="13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8" quotePrefix="1" applyFont="1" applyAlignment="1">
      <alignment horizontal="center"/>
    </xf>
    <xf numFmtId="0" fontId="12" fillId="0" borderId="0" xfId="8" quotePrefix="1" applyFont="1" applyAlignment="1">
      <alignment horizontal="left"/>
    </xf>
    <xf numFmtId="164" fontId="13" fillId="3" borderId="0" xfId="8" applyNumberFormat="1" applyFont="1" applyFill="1"/>
    <xf numFmtId="164" fontId="13" fillId="0" borderId="0" xfId="8" applyNumberFormat="1" applyFont="1" applyFill="1"/>
    <xf numFmtId="166" fontId="13" fillId="0" borderId="0" xfId="1" applyNumberFormat="1" applyFont="1"/>
    <xf numFmtId="167" fontId="13" fillId="0" borderId="0" xfId="1" applyNumberFormat="1" applyFont="1" applyAlignment="1">
      <alignment horizontal="center"/>
    </xf>
    <xf numFmtId="166" fontId="13" fillId="0" borderId="0" xfId="8" applyNumberFormat="1" applyFont="1"/>
    <xf numFmtId="44" fontId="13" fillId="0" borderId="0" xfId="8" applyNumberFormat="1" applyFont="1"/>
    <xf numFmtId="164" fontId="13" fillId="0" borderId="0" xfId="8" applyNumberFormat="1" applyFont="1"/>
    <xf numFmtId="167" fontId="13" fillId="0" borderId="0" xfId="1" applyNumberFormat="1" applyFont="1"/>
    <xf numFmtId="44" fontId="13" fillId="0" borderId="0" xfId="1" applyFont="1"/>
    <xf numFmtId="44" fontId="13" fillId="0" borderId="0" xfId="1" applyFont="1" applyAlignment="1">
      <alignment horizontal="center"/>
    </xf>
    <xf numFmtId="0" fontId="13" fillId="3" borderId="0" xfId="8" quotePrefix="1" applyFont="1" applyFill="1" applyAlignment="1">
      <alignment horizontal="left"/>
    </xf>
    <xf numFmtId="0" fontId="13" fillId="3" borderId="0" xfId="8" applyFont="1" applyFill="1"/>
    <xf numFmtId="1" fontId="13" fillId="0" borderId="0" xfId="8" applyNumberFormat="1" applyFont="1" applyFill="1"/>
    <xf numFmtId="0" fontId="12" fillId="0" borderId="0" xfId="8" applyFont="1" applyAlignment="1"/>
    <xf numFmtId="0" fontId="4" fillId="0" borderId="4" xfId="7" applyFont="1" applyFill="1" applyBorder="1" applyAlignment="1">
      <alignment wrapText="1"/>
    </xf>
  </cellXfs>
  <cellStyles count="40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Body: normal cell 2" xfId="6"/>
    <cellStyle name="Comma 2" xfId="24"/>
    <cellStyle name="Comma 2 2" xfId="34"/>
    <cellStyle name="Comma 3" xfId="25"/>
    <cellStyle name="Comma 3 2" xfId="35"/>
    <cellStyle name="Comma 4" xfId="39"/>
    <cellStyle name="Currency" xfId="1" builtinId="4"/>
    <cellStyle name="Currency 2" xfId="26"/>
    <cellStyle name="Currency 2 2" xfId="36"/>
    <cellStyle name="Font: Calibri, 9pt regular 2" xfId="2"/>
    <cellStyle name="Footnotes: top row 2" xfId="7"/>
    <cellStyle name="Header: bottom row 2" xfId="3"/>
    <cellStyle name="Normal" xfId="0" builtinId="0"/>
    <cellStyle name="Normal 2" xfId="11"/>
    <cellStyle name="Normal 3" xfId="27"/>
    <cellStyle name="Normal 3 2" xfId="28"/>
    <cellStyle name="Normal 4" xfId="29"/>
    <cellStyle name="Normal 5" xfId="9"/>
    <cellStyle name="Normal_EIA Petroleum Product Prices from Annual Energy Outlook 2006" xfId="8"/>
    <cellStyle name="Note 2" xfId="30"/>
    <cellStyle name="Note 2 2" xfId="38"/>
    <cellStyle name="Note 2_IR20b" xfId="37"/>
    <cellStyle name="Parent row 2" xfId="5"/>
    <cellStyle name="Percent 2" xfId="31"/>
    <cellStyle name="Percent 2 2" xfId="32"/>
    <cellStyle name="Percent 3" xfId="33"/>
    <cellStyle name="Percent 4" xfId="10"/>
    <cellStyle name="Table 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P8" sqref="P8"/>
    </sheetView>
  </sheetViews>
  <sheetFormatPr defaultColWidth="10.33203125" defaultRowHeight="13.2" x14ac:dyDescent="0.25"/>
  <cols>
    <col min="1" max="1" width="10.33203125" style="24"/>
    <col min="2" max="2" width="10.33203125" style="24" customWidth="1"/>
    <col min="3" max="3" width="18" style="24" customWidth="1"/>
    <col min="4" max="4" width="10.33203125" style="24" bestFit="1" customWidth="1"/>
    <col min="5" max="5" width="19.6640625" style="24" bestFit="1" customWidth="1"/>
    <col min="6" max="6" width="12" style="24" bestFit="1" customWidth="1"/>
    <col min="7" max="7" width="10" style="24" bestFit="1" customWidth="1"/>
    <col min="8" max="8" width="10.33203125" style="24" customWidth="1"/>
    <col min="9" max="9" width="12.109375" style="24" bestFit="1" customWidth="1"/>
    <col min="10" max="10" width="13.109375" style="25" customWidth="1"/>
    <col min="11" max="11" width="11.5546875" style="24" bestFit="1" customWidth="1"/>
    <col min="12" max="12" width="11.88671875" style="24" bestFit="1" customWidth="1"/>
    <col min="13" max="13" width="15.44140625" style="24" bestFit="1" customWidth="1"/>
    <col min="14" max="14" width="15.109375" style="24" bestFit="1" customWidth="1"/>
    <col min="15" max="16384" width="10.33203125" style="24"/>
  </cols>
  <sheetData>
    <row r="2" spans="2:14" ht="14.4" x14ac:dyDescent="0.3">
      <c r="B2" t="s">
        <v>129</v>
      </c>
    </row>
    <row r="3" spans="2:14" x14ac:dyDescent="0.25">
      <c r="B3" s="23" t="s">
        <v>117</v>
      </c>
    </row>
    <row r="4" spans="2:14" x14ac:dyDescent="0.25">
      <c r="I4" s="26" t="s">
        <v>118</v>
      </c>
    </row>
    <row r="5" spans="2:14" x14ac:dyDescent="0.25">
      <c r="B5" s="23" t="s">
        <v>119</v>
      </c>
      <c r="C5" s="23" t="s">
        <v>1</v>
      </c>
      <c r="D5" s="23"/>
      <c r="E5" s="23"/>
      <c r="F5" s="23"/>
      <c r="G5" s="23" t="s">
        <v>136</v>
      </c>
      <c r="H5" s="23"/>
      <c r="I5" s="26" t="s">
        <v>138</v>
      </c>
      <c r="J5" s="26" t="s">
        <v>120</v>
      </c>
      <c r="K5" s="26" t="s">
        <v>0</v>
      </c>
      <c r="M5" s="26" t="s">
        <v>131</v>
      </c>
    </row>
    <row r="6" spans="2:14" x14ac:dyDescent="0.25">
      <c r="C6" s="27" t="s">
        <v>133</v>
      </c>
      <c r="D6" s="26" t="s">
        <v>121</v>
      </c>
      <c r="E6" s="26" t="s">
        <v>134</v>
      </c>
      <c r="F6" s="26" t="s">
        <v>135</v>
      </c>
      <c r="G6" s="26" t="s">
        <v>122</v>
      </c>
      <c r="H6" s="26" t="s">
        <v>137</v>
      </c>
      <c r="I6" s="27" t="s">
        <v>137</v>
      </c>
      <c r="J6" s="27" t="s">
        <v>137</v>
      </c>
      <c r="K6" s="26" t="s">
        <v>137</v>
      </c>
      <c r="L6" s="42" t="s">
        <v>130</v>
      </c>
      <c r="M6" s="26" t="s">
        <v>132</v>
      </c>
      <c r="N6" s="28" t="s">
        <v>123</v>
      </c>
    </row>
    <row r="7" spans="2:14" x14ac:dyDescent="0.25">
      <c r="B7" s="23">
        <v>2020</v>
      </c>
      <c r="C7" s="29">
        <v>243.38799999999998</v>
      </c>
      <c r="D7" s="30">
        <f t="shared" ref="D7:D27" si="0">1.02^N7</f>
        <v>1</v>
      </c>
      <c r="E7" s="24">
        <f>1/0.8326738</f>
        <v>1.2009504802480875</v>
      </c>
      <c r="F7" s="24">
        <f>1/4.546092</f>
        <v>0.21996915152618998</v>
      </c>
      <c r="G7" s="30">
        <v>1.3005</v>
      </c>
      <c r="H7" s="31">
        <f t="shared" ref="H7:H27" si="1">C7/100*D7*E7*F7*G7</f>
        <v>0.83617349714953249</v>
      </c>
      <c r="I7" s="31">
        <v>5.9499999999999997E-2</v>
      </c>
      <c r="J7" s="32" t="s">
        <v>124</v>
      </c>
      <c r="K7" s="33">
        <f>H7+I7</f>
        <v>0.89567349714953248</v>
      </c>
      <c r="L7" s="41">
        <v>159</v>
      </c>
      <c r="M7" s="34">
        <f>K7*L7/G7</f>
        <v>109.50564094331078</v>
      </c>
      <c r="N7" s="24">
        <f>B7-2020</f>
        <v>0</v>
      </c>
    </row>
    <row r="8" spans="2:14" x14ac:dyDescent="0.25">
      <c r="B8" s="23">
        <f>B7+1</f>
        <v>2021</v>
      </c>
      <c r="C8" s="29">
        <v>243.6865</v>
      </c>
      <c r="D8" s="30">
        <f t="shared" si="0"/>
        <v>1.02</v>
      </c>
      <c r="E8" s="24">
        <f>1/0.8326738</f>
        <v>1.2009504802480875</v>
      </c>
      <c r="F8" s="24">
        <f>1/4.546092</f>
        <v>0.21996915152618998</v>
      </c>
      <c r="G8" s="30">
        <v>1.29</v>
      </c>
      <c r="H8" s="31">
        <f t="shared" si="1"/>
        <v>0.84704841122860441</v>
      </c>
      <c r="I8" s="31">
        <v>5.9499999999999997E-2</v>
      </c>
      <c r="J8" s="32" t="s">
        <v>124</v>
      </c>
      <c r="K8" s="33">
        <f t="shared" ref="K8:K27" si="2">H8+I8</f>
        <v>0.90654841122860441</v>
      </c>
      <c r="L8" s="41">
        <v>159</v>
      </c>
      <c r="M8" s="34">
        <f t="shared" ref="M8:M27" si="3">K8*L8/G8</f>
        <v>111.73736231422333</v>
      </c>
      <c r="N8" s="24">
        <f>B8-2020</f>
        <v>1</v>
      </c>
    </row>
    <row r="9" spans="2:14" x14ac:dyDescent="0.25">
      <c r="B9" s="23">
        <f t="shared" ref="B9:B27" si="4">B8+1</f>
        <v>2022</v>
      </c>
      <c r="C9" s="29">
        <v>245.19540000000001</v>
      </c>
      <c r="D9" s="30">
        <f t="shared" si="0"/>
        <v>1.0404</v>
      </c>
      <c r="E9" s="24">
        <f>1/0.8326738</f>
        <v>1.2009504802480875</v>
      </c>
      <c r="F9" s="24">
        <f>1/4.546092</f>
        <v>0.21996915152618998</v>
      </c>
      <c r="G9" s="30">
        <v>1.28</v>
      </c>
      <c r="H9" s="31">
        <f t="shared" si="1"/>
        <v>0.86260011416113369</v>
      </c>
      <c r="I9" s="31">
        <v>5.9499999999999997E-2</v>
      </c>
      <c r="J9" s="32" t="s">
        <v>124</v>
      </c>
      <c r="K9" s="33">
        <f t="shared" si="2"/>
        <v>0.92210011416113369</v>
      </c>
      <c r="L9" s="41">
        <v>159</v>
      </c>
      <c r="M9" s="34">
        <f t="shared" si="3"/>
        <v>114.54212355595332</v>
      </c>
      <c r="N9" s="24">
        <f>B9-2020</f>
        <v>2</v>
      </c>
    </row>
    <row r="10" spans="2:14" x14ac:dyDescent="0.25">
      <c r="B10" s="23">
        <f t="shared" si="4"/>
        <v>2023</v>
      </c>
      <c r="C10" s="29">
        <v>251.19899999999998</v>
      </c>
      <c r="D10" s="30">
        <f t="shared" si="0"/>
        <v>1.0612079999999999</v>
      </c>
      <c r="E10" s="24">
        <f>1/0.8326738</f>
        <v>1.2009504802480875</v>
      </c>
      <c r="F10" s="24">
        <f>1/4.546092</f>
        <v>0.21996915152618998</v>
      </c>
      <c r="G10" s="30">
        <v>1.28</v>
      </c>
      <c r="H10" s="31">
        <f t="shared" si="1"/>
        <v>0.90139526189604635</v>
      </c>
      <c r="I10" s="31">
        <v>5.9499999999999997E-2</v>
      </c>
      <c r="J10" s="32" t="s">
        <v>124</v>
      </c>
      <c r="K10" s="33">
        <f t="shared" si="2"/>
        <v>0.96089526189604635</v>
      </c>
      <c r="L10" s="41">
        <v>159</v>
      </c>
      <c r="M10" s="34">
        <f t="shared" si="3"/>
        <v>119.36120831364951</v>
      </c>
      <c r="N10" s="24">
        <f>B10-2020</f>
        <v>3</v>
      </c>
    </row>
    <row r="11" spans="2:14" x14ac:dyDescent="0.25">
      <c r="B11" s="23">
        <f t="shared" si="4"/>
        <v>2024</v>
      </c>
      <c r="C11" s="29">
        <v>251.9631</v>
      </c>
      <c r="D11" s="30">
        <f t="shared" si="0"/>
        <v>1.08243216</v>
      </c>
      <c r="E11" s="24">
        <f t="shared" ref="E11:E27" si="5">1/0.8326738</f>
        <v>1.2009504802480875</v>
      </c>
      <c r="F11" s="24">
        <f t="shared" ref="F11:F27" si="6">1/4.546092</f>
        <v>0.21996915152618998</v>
      </c>
      <c r="G11" s="30">
        <v>1.28</v>
      </c>
      <c r="H11" s="31">
        <f t="shared" si="1"/>
        <v>0.92221987907154301</v>
      </c>
      <c r="I11" s="31">
        <f t="shared" ref="I11:I27" si="7">I10</f>
        <v>5.9499999999999997E-2</v>
      </c>
      <c r="J11" s="32" t="s">
        <v>124</v>
      </c>
      <c r="K11" s="33">
        <f t="shared" si="2"/>
        <v>0.98171987907154301</v>
      </c>
      <c r="L11" s="41">
        <v>159</v>
      </c>
      <c r="M11" s="34">
        <f t="shared" si="3"/>
        <v>121.94801622841824</v>
      </c>
      <c r="N11" s="24">
        <f t="shared" ref="N11:N27" si="8">B11-2020</f>
        <v>4</v>
      </c>
    </row>
    <row r="12" spans="2:14" x14ac:dyDescent="0.25">
      <c r="B12" s="23">
        <f t="shared" si="4"/>
        <v>2025</v>
      </c>
      <c r="C12" s="29">
        <v>249.98920000000001</v>
      </c>
      <c r="D12" s="30">
        <f t="shared" si="0"/>
        <v>1.1040808032</v>
      </c>
      <c r="E12" s="24">
        <f t="shared" si="5"/>
        <v>1.2009504802480875</v>
      </c>
      <c r="F12" s="24">
        <f t="shared" si="6"/>
        <v>0.21996915152618998</v>
      </c>
      <c r="G12" s="30">
        <v>1.28</v>
      </c>
      <c r="H12" s="31">
        <f t="shared" si="1"/>
        <v>0.93329503403099734</v>
      </c>
      <c r="I12" s="31">
        <f t="shared" si="7"/>
        <v>5.9499999999999997E-2</v>
      </c>
      <c r="J12" s="32" t="s">
        <v>124</v>
      </c>
      <c r="K12" s="33">
        <f t="shared" si="2"/>
        <v>0.99279503403099734</v>
      </c>
      <c r="L12" s="41">
        <v>159</v>
      </c>
      <c r="M12" s="34">
        <f t="shared" si="3"/>
        <v>123.32375813353795</v>
      </c>
      <c r="N12" s="24">
        <f t="shared" si="8"/>
        <v>5</v>
      </c>
    </row>
    <row r="13" spans="2:14" x14ac:dyDescent="0.25">
      <c r="B13" s="23">
        <f t="shared" si="4"/>
        <v>2026</v>
      </c>
      <c r="C13" s="29">
        <v>244.5583</v>
      </c>
      <c r="D13" s="30">
        <f t="shared" si="0"/>
        <v>1.1261624192640001</v>
      </c>
      <c r="E13" s="24">
        <f t="shared" si="5"/>
        <v>1.2009504802480875</v>
      </c>
      <c r="F13" s="24">
        <f t="shared" si="6"/>
        <v>0.21996915152618998</v>
      </c>
      <c r="G13" s="30">
        <v>1.28</v>
      </c>
      <c r="H13" s="31">
        <f t="shared" si="1"/>
        <v>0.93128002273491894</v>
      </c>
      <c r="I13" s="31">
        <f t="shared" si="7"/>
        <v>5.9499999999999997E-2</v>
      </c>
      <c r="J13" s="32" t="s">
        <v>124</v>
      </c>
      <c r="K13" s="33">
        <f t="shared" si="2"/>
        <v>0.99078002273491894</v>
      </c>
      <c r="L13" s="41">
        <v>159</v>
      </c>
      <c r="M13" s="34">
        <f t="shared" si="3"/>
        <v>123.07345594910322</v>
      </c>
      <c r="N13" s="24">
        <f t="shared" si="8"/>
        <v>6</v>
      </c>
    </row>
    <row r="14" spans="2:14" x14ac:dyDescent="0.25">
      <c r="B14" s="23">
        <f t="shared" si="4"/>
        <v>2027</v>
      </c>
      <c r="C14" s="29">
        <v>248.89350000000002</v>
      </c>
      <c r="D14" s="30">
        <f t="shared" si="0"/>
        <v>1.1486856676492798</v>
      </c>
      <c r="E14" s="24">
        <f t="shared" si="5"/>
        <v>1.2009504802480875</v>
      </c>
      <c r="F14" s="24">
        <f t="shared" si="6"/>
        <v>0.21996915152618998</v>
      </c>
      <c r="G14" s="30">
        <v>1.28</v>
      </c>
      <c r="H14" s="31">
        <f t="shared" si="1"/>
        <v>0.96674427007934272</v>
      </c>
      <c r="I14" s="31">
        <f t="shared" si="7"/>
        <v>5.9499999999999997E-2</v>
      </c>
      <c r="J14" s="32" t="s">
        <v>124</v>
      </c>
      <c r="K14" s="33">
        <f t="shared" si="2"/>
        <v>1.0262442700793426</v>
      </c>
      <c r="L14" s="41">
        <v>159</v>
      </c>
      <c r="M14" s="34">
        <f t="shared" si="3"/>
        <v>127.47878042391834</v>
      </c>
      <c r="N14" s="24">
        <f t="shared" si="8"/>
        <v>7</v>
      </c>
    </row>
    <row r="15" spans="2:14" x14ac:dyDescent="0.25">
      <c r="B15" s="23">
        <f t="shared" si="4"/>
        <v>2028</v>
      </c>
      <c r="C15" s="29">
        <v>254.79530000000003</v>
      </c>
      <c r="D15" s="30">
        <f t="shared" si="0"/>
        <v>1.1716593810022655</v>
      </c>
      <c r="E15" s="24">
        <f t="shared" si="5"/>
        <v>1.2009504802480875</v>
      </c>
      <c r="F15" s="24">
        <f t="shared" si="6"/>
        <v>0.21996915152618998</v>
      </c>
      <c r="G15" s="30">
        <v>1.28</v>
      </c>
      <c r="H15" s="31">
        <f t="shared" si="1"/>
        <v>1.0094612123036968</v>
      </c>
      <c r="I15" s="31">
        <f t="shared" si="7"/>
        <v>5.9499999999999997E-2</v>
      </c>
      <c r="J15" s="32" t="s">
        <v>124</v>
      </c>
      <c r="K15" s="33">
        <f t="shared" si="2"/>
        <v>1.0689612123036967</v>
      </c>
      <c r="L15" s="41">
        <v>159</v>
      </c>
      <c r="M15" s="34">
        <f t="shared" si="3"/>
        <v>132.78502559084981</v>
      </c>
      <c r="N15" s="24">
        <f t="shared" si="8"/>
        <v>8</v>
      </c>
    </row>
    <row r="16" spans="2:14" x14ac:dyDescent="0.25">
      <c r="B16" s="23">
        <f t="shared" si="4"/>
        <v>2029</v>
      </c>
      <c r="C16" s="29">
        <v>257.53910000000002</v>
      </c>
      <c r="D16" s="30">
        <f t="shared" si="0"/>
        <v>1.1950925686223108</v>
      </c>
      <c r="E16" s="24">
        <f t="shared" si="5"/>
        <v>1.2009504802480875</v>
      </c>
      <c r="F16" s="24">
        <f t="shared" si="6"/>
        <v>0.21996915152618998</v>
      </c>
      <c r="G16" s="30">
        <v>1.28</v>
      </c>
      <c r="H16" s="31">
        <f t="shared" si="1"/>
        <v>1.0407383760361162</v>
      </c>
      <c r="I16" s="31">
        <f t="shared" si="7"/>
        <v>5.9499999999999997E-2</v>
      </c>
      <c r="J16" s="32" t="s">
        <v>124</v>
      </c>
      <c r="K16" s="33">
        <f t="shared" si="2"/>
        <v>1.1002383760361161</v>
      </c>
      <c r="L16" s="41">
        <v>159</v>
      </c>
      <c r="M16" s="34">
        <f t="shared" si="3"/>
        <v>136.6702357732363</v>
      </c>
      <c r="N16" s="24">
        <f t="shared" si="8"/>
        <v>9</v>
      </c>
    </row>
    <row r="17" spans="2:14" x14ac:dyDescent="0.25">
      <c r="B17" s="23">
        <f t="shared" si="4"/>
        <v>2030</v>
      </c>
      <c r="C17" s="29">
        <v>262.69729999999998</v>
      </c>
      <c r="D17" s="30">
        <f t="shared" si="0"/>
        <v>1.2189944199947571</v>
      </c>
      <c r="E17" s="24">
        <f t="shared" si="5"/>
        <v>1.2009504802480875</v>
      </c>
      <c r="F17" s="24">
        <f t="shared" si="6"/>
        <v>0.21996915152618998</v>
      </c>
      <c r="G17" s="30">
        <v>1.28</v>
      </c>
      <c r="H17" s="31">
        <f t="shared" si="1"/>
        <v>1.0828147827607297</v>
      </c>
      <c r="I17" s="31">
        <f t="shared" si="7"/>
        <v>5.9499999999999997E-2</v>
      </c>
      <c r="J17" s="32" t="s">
        <v>124</v>
      </c>
      <c r="K17" s="33">
        <f t="shared" si="2"/>
        <v>1.1423147827607298</v>
      </c>
      <c r="L17" s="41">
        <v>159</v>
      </c>
      <c r="M17" s="34">
        <f t="shared" si="3"/>
        <v>141.89691442105939</v>
      </c>
      <c r="N17" s="24">
        <f t="shared" si="8"/>
        <v>10</v>
      </c>
    </row>
    <row r="18" spans="2:14" x14ac:dyDescent="0.25">
      <c r="B18" s="23">
        <f t="shared" si="4"/>
        <v>2031</v>
      </c>
      <c r="C18" s="29">
        <v>264.1241</v>
      </c>
      <c r="D18" s="30">
        <f t="shared" si="0"/>
        <v>1.243374308394652</v>
      </c>
      <c r="E18" s="24">
        <f t="shared" si="5"/>
        <v>1.2009504802480875</v>
      </c>
      <c r="F18" s="24">
        <f t="shared" si="6"/>
        <v>0.21996915152618998</v>
      </c>
      <c r="G18" s="30">
        <v>1.28</v>
      </c>
      <c r="H18" s="31">
        <f t="shared" si="1"/>
        <v>1.1104698432859443</v>
      </c>
      <c r="I18" s="31">
        <f t="shared" si="7"/>
        <v>5.9499999999999997E-2</v>
      </c>
      <c r="J18" s="32" t="s">
        <v>124</v>
      </c>
      <c r="K18" s="33">
        <f t="shared" si="2"/>
        <v>1.1699698432859442</v>
      </c>
      <c r="L18" s="41">
        <v>159</v>
      </c>
      <c r="M18" s="34">
        <f t="shared" si="3"/>
        <v>145.33219147067589</v>
      </c>
      <c r="N18" s="24">
        <f t="shared" si="8"/>
        <v>11</v>
      </c>
    </row>
    <row r="19" spans="2:14" x14ac:dyDescent="0.25">
      <c r="B19" s="23">
        <f t="shared" si="4"/>
        <v>2032</v>
      </c>
      <c r="C19" s="29">
        <v>268.12430000000001</v>
      </c>
      <c r="D19" s="30">
        <f t="shared" si="0"/>
        <v>1.2682417945625453</v>
      </c>
      <c r="E19" s="24">
        <f t="shared" si="5"/>
        <v>1.2009504802480875</v>
      </c>
      <c r="F19" s="24">
        <f t="shared" si="6"/>
        <v>0.21996915152618998</v>
      </c>
      <c r="G19" s="30">
        <v>1.28</v>
      </c>
      <c r="H19" s="31">
        <f t="shared" si="1"/>
        <v>1.1498338409489959</v>
      </c>
      <c r="I19" s="31">
        <f t="shared" si="7"/>
        <v>5.9499999999999997E-2</v>
      </c>
      <c r="J19" s="32" t="s">
        <v>124</v>
      </c>
      <c r="K19" s="33">
        <f t="shared" si="2"/>
        <v>1.2093338409489958</v>
      </c>
      <c r="L19" s="41">
        <v>159</v>
      </c>
      <c r="M19" s="34">
        <f t="shared" si="3"/>
        <v>150.22193805538305</v>
      </c>
      <c r="N19" s="24">
        <f t="shared" si="8"/>
        <v>12</v>
      </c>
    </row>
    <row r="20" spans="2:14" x14ac:dyDescent="0.25">
      <c r="B20" s="23">
        <f t="shared" si="4"/>
        <v>2033</v>
      </c>
      <c r="C20" s="29">
        <v>270.40309999999999</v>
      </c>
      <c r="D20" s="30">
        <f t="shared" si="0"/>
        <v>1.2936066304537961</v>
      </c>
      <c r="E20" s="24">
        <f t="shared" si="5"/>
        <v>1.2009504802480875</v>
      </c>
      <c r="F20" s="24">
        <f t="shared" si="6"/>
        <v>0.21996915152618998</v>
      </c>
      <c r="G20" s="30">
        <v>1.28</v>
      </c>
      <c r="H20" s="31">
        <f t="shared" si="1"/>
        <v>1.1827984549668409</v>
      </c>
      <c r="I20" s="31">
        <f t="shared" si="7"/>
        <v>5.9499999999999997E-2</v>
      </c>
      <c r="J20" s="32" t="s">
        <v>124</v>
      </c>
      <c r="K20" s="33">
        <f t="shared" si="2"/>
        <v>1.242298454966841</v>
      </c>
      <c r="L20" s="41">
        <v>159</v>
      </c>
      <c r="M20" s="34">
        <f t="shared" si="3"/>
        <v>154.31676120291229</v>
      </c>
      <c r="N20" s="24">
        <f t="shared" si="8"/>
        <v>13</v>
      </c>
    </row>
    <row r="21" spans="2:14" x14ac:dyDescent="0.25">
      <c r="B21" s="23">
        <f t="shared" si="4"/>
        <v>2034</v>
      </c>
      <c r="C21" s="29">
        <v>272.76139999999998</v>
      </c>
      <c r="D21" s="30">
        <f t="shared" si="0"/>
        <v>1.3194787630628722</v>
      </c>
      <c r="E21" s="24">
        <f t="shared" si="5"/>
        <v>1.2009504802480875</v>
      </c>
      <c r="F21" s="24">
        <f t="shared" si="6"/>
        <v>0.21996915152618998</v>
      </c>
      <c r="G21" s="30">
        <v>1.28</v>
      </c>
      <c r="H21" s="31">
        <f t="shared" si="1"/>
        <v>1.2169764242513652</v>
      </c>
      <c r="I21" s="31">
        <f t="shared" si="7"/>
        <v>5.9499999999999997E-2</v>
      </c>
      <c r="J21" s="32" t="s">
        <v>124</v>
      </c>
      <c r="K21" s="33">
        <f t="shared" si="2"/>
        <v>1.2764764242513653</v>
      </c>
      <c r="L21" s="41">
        <v>159</v>
      </c>
      <c r="M21" s="34">
        <f t="shared" si="3"/>
        <v>158.56230582497429</v>
      </c>
      <c r="N21" s="24">
        <f t="shared" si="8"/>
        <v>14</v>
      </c>
    </row>
    <row r="22" spans="2:14" x14ac:dyDescent="0.25">
      <c r="B22" s="23">
        <f t="shared" si="4"/>
        <v>2035</v>
      </c>
      <c r="C22" s="29">
        <v>274.56939999999997</v>
      </c>
      <c r="D22" s="30">
        <f t="shared" si="0"/>
        <v>1.3458683383241292</v>
      </c>
      <c r="E22" s="24">
        <f t="shared" si="5"/>
        <v>1.2009504802480875</v>
      </c>
      <c r="F22" s="24">
        <f t="shared" si="6"/>
        <v>0.21996915152618998</v>
      </c>
      <c r="G22" s="30">
        <v>1.28</v>
      </c>
      <c r="H22" s="31">
        <f t="shared" si="1"/>
        <v>1.2495440203535382</v>
      </c>
      <c r="I22" s="31">
        <f t="shared" si="7"/>
        <v>5.9499999999999997E-2</v>
      </c>
      <c r="J22" s="32" t="s">
        <v>124</v>
      </c>
      <c r="K22" s="33">
        <f t="shared" si="2"/>
        <v>1.3090440203535381</v>
      </c>
      <c r="L22" s="41">
        <v>159</v>
      </c>
      <c r="M22" s="34">
        <f t="shared" si="3"/>
        <v>162.60781190329106</v>
      </c>
      <c r="N22" s="24">
        <f t="shared" si="8"/>
        <v>15</v>
      </c>
    </row>
    <row r="23" spans="2:14" x14ac:dyDescent="0.25">
      <c r="B23" s="23">
        <f t="shared" si="4"/>
        <v>2036</v>
      </c>
      <c r="C23" s="29">
        <v>276.64620000000002</v>
      </c>
      <c r="D23" s="30">
        <f t="shared" si="0"/>
        <v>1.372785705090612</v>
      </c>
      <c r="E23" s="24">
        <f t="shared" si="5"/>
        <v>1.2009504802480875</v>
      </c>
      <c r="F23" s="24">
        <f t="shared" si="6"/>
        <v>0.21996915152618998</v>
      </c>
      <c r="G23" s="30">
        <v>1.28</v>
      </c>
      <c r="H23" s="31">
        <f t="shared" si="1"/>
        <v>1.2841752834175972</v>
      </c>
      <c r="I23" s="31">
        <f t="shared" si="7"/>
        <v>5.9499999999999997E-2</v>
      </c>
      <c r="J23" s="32" t="s">
        <v>124</v>
      </c>
      <c r="K23" s="33">
        <f t="shared" si="2"/>
        <v>1.3436752834175971</v>
      </c>
      <c r="L23" s="41">
        <v>159</v>
      </c>
      <c r="M23" s="34">
        <f t="shared" si="3"/>
        <v>166.90966411202962</v>
      </c>
      <c r="N23" s="24">
        <f t="shared" si="8"/>
        <v>16</v>
      </c>
    </row>
    <row r="24" spans="2:14" x14ac:dyDescent="0.25">
      <c r="B24" s="23">
        <f t="shared" si="4"/>
        <v>2037</v>
      </c>
      <c r="C24" s="29">
        <v>280.45310000000001</v>
      </c>
      <c r="D24" s="30">
        <f t="shared" si="0"/>
        <v>1.4002414191924244</v>
      </c>
      <c r="E24" s="24">
        <f t="shared" si="5"/>
        <v>1.2009504802480875</v>
      </c>
      <c r="F24" s="24">
        <f t="shared" si="6"/>
        <v>0.21996915152618998</v>
      </c>
      <c r="G24" s="30">
        <v>1.28</v>
      </c>
      <c r="H24" s="31">
        <f t="shared" si="1"/>
        <v>1.3278836216127334</v>
      </c>
      <c r="I24" s="31">
        <f t="shared" si="7"/>
        <v>5.9499999999999997E-2</v>
      </c>
      <c r="J24" s="32" t="s">
        <v>124</v>
      </c>
      <c r="K24" s="33">
        <f t="shared" si="2"/>
        <v>1.3873836216127335</v>
      </c>
      <c r="L24" s="41">
        <v>159</v>
      </c>
      <c r="M24" s="34">
        <f t="shared" si="3"/>
        <v>172.33905924720673</v>
      </c>
      <c r="N24" s="24">
        <f t="shared" si="8"/>
        <v>17</v>
      </c>
    </row>
    <row r="25" spans="2:14" x14ac:dyDescent="0.25">
      <c r="B25" s="23">
        <f t="shared" si="4"/>
        <v>2038</v>
      </c>
      <c r="C25" s="29">
        <v>283.04849999999999</v>
      </c>
      <c r="D25" s="30">
        <f t="shared" si="0"/>
        <v>1.4282462475762727</v>
      </c>
      <c r="E25" s="24">
        <f t="shared" si="5"/>
        <v>1.2009504802480875</v>
      </c>
      <c r="F25" s="24">
        <f t="shared" si="6"/>
        <v>0.21996915152618998</v>
      </c>
      <c r="G25" s="30">
        <v>1.28</v>
      </c>
      <c r="H25" s="31">
        <f t="shared" si="1"/>
        <v>1.366975714005275</v>
      </c>
      <c r="I25" s="31">
        <f t="shared" si="7"/>
        <v>5.9499999999999997E-2</v>
      </c>
      <c r="J25" s="32" t="s">
        <v>124</v>
      </c>
      <c r="K25" s="33">
        <f t="shared" si="2"/>
        <v>1.4264757140052748</v>
      </c>
      <c r="L25" s="41">
        <v>159</v>
      </c>
      <c r="M25" s="34">
        <f t="shared" si="3"/>
        <v>177.19503009909275</v>
      </c>
      <c r="N25" s="24">
        <f t="shared" si="8"/>
        <v>18</v>
      </c>
    </row>
    <row r="26" spans="2:14" x14ac:dyDescent="0.25">
      <c r="B26" s="23">
        <f t="shared" si="4"/>
        <v>2039</v>
      </c>
      <c r="C26" s="29">
        <v>283.40129999999999</v>
      </c>
      <c r="D26" s="30">
        <f t="shared" si="0"/>
        <v>1.4568111725277981</v>
      </c>
      <c r="E26" s="24">
        <f t="shared" si="5"/>
        <v>1.2009504802480875</v>
      </c>
      <c r="F26" s="24">
        <f t="shared" si="6"/>
        <v>0.21996915152618998</v>
      </c>
      <c r="G26" s="30">
        <v>1.28</v>
      </c>
      <c r="H26" s="31">
        <f t="shared" si="1"/>
        <v>1.3960531439165851</v>
      </c>
      <c r="I26" s="31">
        <f t="shared" si="7"/>
        <v>5.9499999999999997E-2</v>
      </c>
      <c r="J26" s="32" t="s">
        <v>124</v>
      </c>
      <c r="K26" s="33">
        <f t="shared" si="2"/>
        <v>1.455553143916585</v>
      </c>
      <c r="L26" s="41">
        <v>159</v>
      </c>
      <c r="M26" s="34">
        <f t="shared" si="3"/>
        <v>180.80699209588829</v>
      </c>
      <c r="N26" s="24">
        <f t="shared" si="8"/>
        <v>19</v>
      </c>
    </row>
    <row r="27" spans="2:14" x14ac:dyDescent="0.25">
      <c r="B27" s="23">
        <f t="shared" si="4"/>
        <v>2040</v>
      </c>
      <c r="C27" s="29">
        <v>289.66460000000001</v>
      </c>
      <c r="D27" s="30">
        <f t="shared" si="0"/>
        <v>1.4859473959783542</v>
      </c>
      <c r="E27" s="24">
        <f t="shared" si="5"/>
        <v>1.2009504802480875</v>
      </c>
      <c r="F27" s="24">
        <f t="shared" si="6"/>
        <v>0.21996915152618998</v>
      </c>
      <c r="G27" s="30">
        <v>1.28</v>
      </c>
      <c r="H27" s="31">
        <f t="shared" si="1"/>
        <v>1.4554446963424903</v>
      </c>
      <c r="I27" s="31">
        <f t="shared" si="7"/>
        <v>5.9499999999999997E-2</v>
      </c>
      <c r="J27" s="32" t="s">
        <v>124</v>
      </c>
      <c r="K27" s="33">
        <f t="shared" si="2"/>
        <v>1.5149446963424902</v>
      </c>
      <c r="L27" s="41">
        <v>159</v>
      </c>
      <c r="M27" s="34">
        <f t="shared" si="3"/>
        <v>188.1845364987937</v>
      </c>
      <c r="N27" s="24">
        <f t="shared" si="8"/>
        <v>20</v>
      </c>
    </row>
    <row r="28" spans="2:14" x14ac:dyDescent="0.25">
      <c r="B28" s="23"/>
      <c r="C28" s="35"/>
      <c r="D28" s="35"/>
      <c r="G28" s="35"/>
      <c r="H28" s="31"/>
      <c r="I28" s="36"/>
      <c r="J28" s="32"/>
      <c r="K28" s="33"/>
    </row>
    <row r="29" spans="2:14" x14ac:dyDescent="0.25">
      <c r="B29" s="23"/>
      <c r="C29" s="35"/>
      <c r="D29" s="30"/>
      <c r="G29" s="35"/>
      <c r="H29" s="31"/>
      <c r="I29" s="37"/>
      <c r="J29" s="38"/>
      <c r="K29" s="37"/>
      <c r="L29" s="34"/>
    </row>
    <row r="30" spans="2:14" x14ac:dyDescent="0.25">
      <c r="B30" s="39" t="s">
        <v>125</v>
      </c>
      <c r="C30" s="40"/>
      <c r="D30" s="40"/>
      <c r="E30" s="40"/>
      <c r="F30" s="40"/>
      <c r="G30" s="40"/>
      <c r="H30" s="40"/>
    </row>
    <row r="32" spans="2:14" x14ac:dyDescent="0.25">
      <c r="B32" s="24" t="s">
        <v>126</v>
      </c>
      <c r="C32" s="24" t="s">
        <v>127</v>
      </c>
    </row>
    <row r="33" spans="3:3" x14ac:dyDescent="0.25">
      <c r="C33" s="24" t="s">
        <v>128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topLeftCell="B34" workbookViewId="0">
      <selection activeCell="B49" sqref="A49:XFD49"/>
    </sheetView>
  </sheetViews>
  <sheetFormatPr defaultRowHeight="14.4" x14ac:dyDescent="0.3"/>
  <cols>
    <col min="1" max="1" width="22.44140625" hidden="1" customWidth="1"/>
    <col min="2" max="2" width="52.88671875" customWidth="1"/>
    <col min="34" max="34" width="9.109375" bestFit="1" customWidth="1"/>
  </cols>
  <sheetData>
    <row r="1" spans="1:34" ht="15" customHeight="1" thickBot="1" x14ac:dyDescent="0.35">
      <c r="B1" s="1" t="s">
        <v>1</v>
      </c>
      <c r="C1" s="2">
        <v>2020</v>
      </c>
      <c r="D1" s="2">
        <v>2021</v>
      </c>
      <c r="E1" s="2">
        <v>2022</v>
      </c>
      <c r="F1" s="2">
        <v>2023</v>
      </c>
      <c r="G1" s="2">
        <v>2024</v>
      </c>
      <c r="H1" s="2">
        <v>2025</v>
      </c>
      <c r="I1" s="2">
        <v>2026</v>
      </c>
      <c r="J1" s="2">
        <v>2027</v>
      </c>
      <c r="K1" s="2">
        <v>2028</v>
      </c>
      <c r="L1" s="2">
        <v>2029</v>
      </c>
      <c r="M1" s="2">
        <v>2030</v>
      </c>
      <c r="N1" s="2">
        <v>2031</v>
      </c>
      <c r="O1" s="2">
        <v>2032</v>
      </c>
      <c r="P1" s="2">
        <v>2033</v>
      </c>
      <c r="Q1" s="2">
        <v>2034</v>
      </c>
      <c r="R1" s="2">
        <v>2035</v>
      </c>
      <c r="S1" s="2">
        <v>2036</v>
      </c>
      <c r="T1" s="2">
        <v>2037</v>
      </c>
      <c r="U1" s="2">
        <v>2038</v>
      </c>
      <c r="V1" s="2">
        <v>2039</v>
      </c>
      <c r="W1" s="2">
        <v>2040</v>
      </c>
      <c r="X1" s="2">
        <v>2041</v>
      </c>
      <c r="Y1" s="2">
        <v>2042</v>
      </c>
      <c r="Z1" s="2">
        <v>2043</v>
      </c>
      <c r="AA1" s="2">
        <v>2044</v>
      </c>
      <c r="AB1" s="2">
        <v>2045</v>
      </c>
      <c r="AC1" s="2">
        <v>2046</v>
      </c>
      <c r="AD1" s="2">
        <v>2047</v>
      </c>
      <c r="AE1" s="2">
        <v>2048</v>
      </c>
      <c r="AF1" s="2">
        <v>2049</v>
      </c>
      <c r="AG1" s="2">
        <v>2050</v>
      </c>
    </row>
    <row r="2" spans="1:34" ht="15" customHeight="1" thickTop="1" x14ac:dyDescent="0.3">
      <c r="B2" s="1" t="s">
        <v>2</v>
      </c>
    </row>
    <row r="3" spans="1:34" ht="15" customHeight="1" x14ac:dyDescent="0.3">
      <c r="B3" s="1" t="s">
        <v>3</v>
      </c>
      <c r="C3" s="3" t="s">
        <v>4</v>
      </c>
      <c r="D3" s="3" t="s">
        <v>5</v>
      </c>
      <c r="E3" s="3"/>
      <c r="F3" s="3"/>
      <c r="G3" s="3"/>
      <c r="H3" s="3"/>
    </row>
    <row r="4" spans="1:34" ht="15" customHeight="1" x14ac:dyDescent="0.3">
      <c r="C4" s="3" t="s">
        <v>6</v>
      </c>
      <c r="D4" s="3" t="s">
        <v>7</v>
      </c>
      <c r="E4" s="3"/>
      <c r="F4" s="3"/>
      <c r="G4" s="3" t="s">
        <v>8</v>
      </c>
      <c r="H4" s="3"/>
    </row>
    <row r="5" spans="1:34" ht="15" customHeight="1" x14ac:dyDescent="0.3">
      <c r="C5" s="3" t="s">
        <v>9</v>
      </c>
      <c r="D5" s="3" t="s">
        <v>10</v>
      </c>
      <c r="E5" s="3"/>
      <c r="F5" s="3"/>
      <c r="G5" s="3"/>
      <c r="H5" s="3"/>
    </row>
    <row r="6" spans="1:34" ht="15" customHeight="1" x14ac:dyDescent="0.3">
      <c r="C6" s="3" t="s">
        <v>11</v>
      </c>
      <c r="D6" s="3" t="s">
        <v>12</v>
      </c>
      <c r="F6" s="3"/>
      <c r="G6" s="3"/>
      <c r="H6" s="3"/>
    </row>
    <row r="10" spans="1:34" ht="15" customHeight="1" x14ac:dyDescent="0.3">
      <c r="A10" s="4" t="s">
        <v>13</v>
      </c>
      <c r="B10" s="5" t="s">
        <v>14</v>
      </c>
      <c r="AH10" s="6" t="s">
        <v>15</v>
      </c>
    </row>
    <row r="11" spans="1:34" ht="15" customHeight="1" x14ac:dyDescent="0.3">
      <c r="B11" s="7" t="s">
        <v>16</v>
      </c>
      <c r="AH11" s="6" t="s">
        <v>17</v>
      </c>
    </row>
    <row r="12" spans="1:34" ht="15" customHeight="1" x14ac:dyDescent="0.3">
      <c r="B12" s="7" t="s">
        <v>18</v>
      </c>
      <c r="C12" s="8" t="s">
        <v>18</v>
      </c>
      <c r="D12" s="8" t="s">
        <v>18</v>
      </c>
      <c r="E12" s="8" t="s">
        <v>18</v>
      </c>
      <c r="F12" s="8" t="s">
        <v>18</v>
      </c>
      <c r="G12" s="8" t="s">
        <v>18</v>
      </c>
      <c r="H12" s="8" t="s">
        <v>18</v>
      </c>
      <c r="I12" s="8" t="s">
        <v>18</v>
      </c>
      <c r="J12" s="8" t="s">
        <v>18</v>
      </c>
      <c r="K12" s="8" t="s">
        <v>18</v>
      </c>
      <c r="L12" s="8" t="s">
        <v>18</v>
      </c>
      <c r="M12" s="8" t="s">
        <v>18</v>
      </c>
      <c r="N12" s="8" t="s">
        <v>18</v>
      </c>
      <c r="O12" s="8" t="s">
        <v>18</v>
      </c>
      <c r="P12" s="8" t="s">
        <v>18</v>
      </c>
      <c r="Q12" s="8" t="s">
        <v>18</v>
      </c>
      <c r="R12" s="8" t="s">
        <v>18</v>
      </c>
      <c r="S12" s="8" t="s">
        <v>18</v>
      </c>
      <c r="T12" s="8" t="s">
        <v>18</v>
      </c>
      <c r="U12" s="8" t="s">
        <v>18</v>
      </c>
      <c r="V12" s="8" t="s">
        <v>18</v>
      </c>
      <c r="W12" s="8" t="s">
        <v>18</v>
      </c>
      <c r="X12" s="8" t="s">
        <v>18</v>
      </c>
      <c r="Y12" s="8" t="s">
        <v>18</v>
      </c>
      <c r="Z12" s="8" t="s">
        <v>18</v>
      </c>
      <c r="AA12" s="8" t="s">
        <v>18</v>
      </c>
      <c r="AB12" s="8" t="s">
        <v>18</v>
      </c>
      <c r="AC12" s="8" t="s">
        <v>18</v>
      </c>
      <c r="AD12" s="8" t="s">
        <v>18</v>
      </c>
      <c r="AE12" s="8" t="s">
        <v>18</v>
      </c>
      <c r="AF12" s="8" t="s">
        <v>18</v>
      </c>
      <c r="AG12" s="8" t="s">
        <v>18</v>
      </c>
      <c r="AH12" s="6" t="s">
        <v>19</v>
      </c>
    </row>
    <row r="13" spans="1:34" ht="15" customHeight="1" thickBot="1" x14ac:dyDescent="0.35">
      <c r="B13" s="2" t="s">
        <v>20</v>
      </c>
      <c r="C13" s="2">
        <v>2020</v>
      </c>
      <c r="D13" s="2">
        <v>2021</v>
      </c>
      <c r="E13" s="2">
        <v>2022</v>
      </c>
      <c r="F13" s="2">
        <v>2023</v>
      </c>
      <c r="G13" s="2">
        <v>2024</v>
      </c>
      <c r="H13" s="2">
        <v>2025</v>
      </c>
      <c r="I13" s="2">
        <v>2026</v>
      </c>
      <c r="J13" s="2">
        <v>2027</v>
      </c>
      <c r="K13" s="2">
        <v>2028</v>
      </c>
      <c r="L13" s="2">
        <v>2029</v>
      </c>
      <c r="M13" s="2">
        <v>2030</v>
      </c>
      <c r="N13" s="2">
        <v>2031</v>
      </c>
      <c r="O13" s="2">
        <v>2032</v>
      </c>
      <c r="P13" s="2">
        <v>2033</v>
      </c>
      <c r="Q13" s="2">
        <v>2034</v>
      </c>
      <c r="R13" s="2">
        <v>2035</v>
      </c>
      <c r="S13" s="2">
        <v>2036</v>
      </c>
      <c r="T13" s="2">
        <v>2037</v>
      </c>
      <c r="U13" s="2">
        <v>2038</v>
      </c>
      <c r="V13" s="2">
        <v>2039</v>
      </c>
      <c r="W13" s="2">
        <v>2040</v>
      </c>
      <c r="X13" s="2">
        <v>2041</v>
      </c>
      <c r="Y13" s="2">
        <v>2042</v>
      </c>
      <c r="Z13" s="2">
        <v>2043</v>
      </c>
      <c r="AA13" s="2">
        <v>2044</v>
      </c>
      <c r="AB13" s="2">
        <v>2045</v>
      </c>
      <c r="AC13" s="2">
        <v>2046</v>
      </c>
      <c r="AD13" s="2">
        <v>2047</v>
      </c>
      <c r="AE13" s="2">
        <v>2048</v>
      </c>
      <c r="AF13" s="2">
        <v>2049</v>
      </c>
      <c r="AG13" s="2">
        <v>2050</v>
      </c>
      <c r="AH13" s="9" t="s">
        <v>21</v>
      </c>
    </row>
    <row r="14" spans="1:34" ht="15" customHeight="1" thickTop="1" x14ac:dyDescent="0.3"/>
    <row r="15" spans="1:34" ht="15" customHeight="1" x14ac:dyDescent="0.3">
      <c r="B15" s="10" t="s">
        <v>22</v>
      </c>
    </row>
    <row r="16" spans="1:34" ht="15" customHeight="1" x14ac:dyDescent="0.3">
      <c r="A16" s="4" t="s">
        <v>23</v>
      </c>
      <c r="B16" s="11" t="s">
        <v>24</v>
      </c>
      <c r="C16" s="12">
        <v>41.186000999999997</v>
      </c>
      <c r="D16" s="12">
        <v>46.575744999999998</v>
      </c>
      <c r="E16" s="12">
        <v>49.829048</v>
      </c>
      <c r="F16" s="12">
        <v>54.863232000000004</v>
      </c>
      <c r="G16" s="12">
        <v>58.333694000000001</v>
      </c>
      <c r="H16" s="12">
        <v>61.118706000000003</v>
      </c>
      <c r="I16" s="12">
        <v>64.106987000000004</v>
      </c>
      <c r="J16" s="12">
        <v>66.325333000000001</v>
      </c>
      <c r="K16" s="12">
        <v>68.645477</v>
      </c>
      <c r="L16" s="12">
        <v>70.636725999999996</v>
      </c>
      <c r="M16" s="12">
        <v>72.755272000000005</v>
      </c>
      <c r="N16" s="12">
        <v>74.340941999999998</v>
      </c>
      <c r="O16" s="12">
        <v>76.379615999999999</v>
      </c>
      <c r="P16" s="12">
        <v>77.591339000000005</v>
      </c>
      <c r="Q16" s="12">
        <v>78.843818999999996</v>
      </c>
      <c r="R16" s="12">
        <v>79.671036000000001</v>
      </c>
      <c r="S16" s="12">
        <v>81.085555999999997</v>
      </c>
      <c r="T16" s="12">
        <v>82.694901000000002</v>
      </c>
      <c r="U16" s="12">
        <v>84.245116999999993</v>
      </c>
      <c r="V16" s="12">
        <v>84.549728000000002</v>
      </c>
      <c r="W16" s="12">
        <v>87.0989</v>
      </c>
      <c r="X16" s="12">
        <v>88.644592000000003</v>
      </c>
      <c r="Y16" s="12">
        <v>89.546081999999998</v>
      </c>
      <c r="Z16" s="12">
        <v>91.114470999999995</v>
      </c>
      <c r="AA16" s="12">
        <v>92.075562000000005</v>
      </c>
      <c r="AB16" s="12">
        <v>91.421554999999998</v>
      </c>
      <c r="AC16" s="12">
        <v>93.303398000000001</v>
      </c>
      <c r="AD16" s="12">
        <v>94.161773999999994</v>
      </c>
      <c r="AE16" s="12">
        <v>94.436706999999998</v>
      </c>
      <c r="AF16" s="12">
        <v>94.737694000000005</v>
      </c>
      <c r="AG16" s="12">
        <v>94.969657999999995</v>
      </c>
      <c r="AH16" s="13">
        <v>2.8240000000000001E-2</v>
      </c>
    </row>
    <row r="17" spans="1:34" ht="15" customHeight="1" x14ac:dyDescent="0.3">
      <c r="A17" s="4" t="s">
        <v>25</v>
      </c>
      <c r="B17" s="11" t="s">
        <v>26</v>
      </c>
      <c r="C17" s="12">
        <v>38.757998999999998</v>
      </c>
      <c r="D17" s="12">
        <v>44.253239000000001</v>
      </c>
      <c r="E17" s="12">
        <v>47.826709999999999</v>
      </c>
      <c r="F17" s="12">
        <v>53.140025999999999</v>
      </c>
      <c r="G17" s="12">
        <v>56.451301999999998</v>
      </c>
      <c r="H17" s="12">
        <v>59.299430999999998</v>
      </c>
      <c r="I17" s="12">
        <v>61.308624000000002</v>
      </c>
      <c r="J17" s="12">
        <v>63.758602000000003</v>
      </c>
      <c r="K17" s="12">
        <v>66.352974000000003</v>
      </c>
      <c r="L17" s="12">
        <v>68.132957000000005</v>
      </c>
      <c r="M17" s="12">
        <v>70.560135000000002</v>
      </c>
      <c r="N17" s="12">
        <v>72.098708999999999</v>
      </c>
      <c r="O17" s="12">
        <v>73.809844999999996</v>
      </c>
      <c r="P17" s="12">
        <v>74.862647999999993</v>
      </c>
      <c r="Q17" s="12">
        <v>75.879065999999995</v>
      </c>
      <c r="R17" s="12">
        <v>76.780379999999994</v>
      </c>
      <c r="S17" s="12">
        <v>78.140563999999998</v>
      </c>
      <c r="T17" s="12">
        <v>79.543839000000006</v>
      </c>
      <c r="U17" s="12">
        <v>81.167229000000006</v>
      </c>
      <c r="V17" s="12">
        <v>81.503058999999993</v>
      </c>
      <c r="W17" s="12">
        <v>84.234488999999996</v>
      </c>
      <c r="X17" s="12">
        <v>85.819237000000001</v>
      </c>
      <c r="Y17" s="12">
        <v>86.814887999999996</v>
      </c>
      <c r="Z17" s="12">
        <v>88.076590999999993</v>
      </c>
      <c r="AA17" s="12">
        <v>88.816047999999995</v>
      </c>
      <c r="AB17" s="12">
        <v>87.537407000000002</v>
      </c>
      <c r="AC17" s="12">
        <v>90.181586999999993</v>
      </c>
      <c r="AD17" s="12">
        <v>90.933395000000004</v>
      </c>
      <c r="AE17" s="12">
        <v>90.700355999999999</v>
      </c>
      <c r="AF17" s="12">
        <v>90.679489000000004</v>
      </c>
      <c r="AG17" s="12">
        <v>91.126609999999999</v>
      </c>
      <c r="AH17" s="13">
        <v>2.8906999999999999E-2</v>
      </c>
    </row>
    <row r="18" spans="1:34" ht="15" customHeight="1" x14ac:dyDescent="0.3">
      <c r="A18" s="4" t="s">
        <v>27</v>
      </c>
      <c r="B18" s="11" t="s">
        <v>28</v>
      </c>
      <c r="C18" s="12">
        <v>36.858001999999999</v>
      </c>
      <c r="D18" s="12">
        <v>41.632874000000001</v>
      </c>
      <c r="E18" s="12">
        <v>48.593936999999997</v>
      </c>
      <c r="F18" s="12">
        <v>53.327778000000002</v>
      </c>
      <c r="G18" s="12">
        <v>57.071793</v>
      </c>
      <c r="H18" s="12">
        <v>59.791451000000002</v>
      </c>
      <c r="I18" s="12">
        <v>62.020896999999998</v>
      </c>
      <c r="J18" s="12">
        <v>64.289085</v>
      </c>
      <c r="K18" s="12">
        <v>66.543319999999994</v>
      </c>
      <c r="L18" s="12">
        <v>68.188064999999995</v>
      </c>
      <c r="M18" s="12">
        <v>69.833527000000004</v>
      </c>
      <c r="N18" s="12">
        <v>71.363135999999997</v>
      </c>
      <c r="O18" s="12">
        <v>72.854736000000003</v>
      </c>
      <c r="P18" s="12">
        <v>74.065796000000006</v>
      </c>
      <c r="Q18" s="12">
        <v>74.627067999999994</v>
      </c>
      <c r="R18" s="12">
        <v>75.440819000000005</v>
      </c>
      <c r="S18" s="12">
        <v>76.673621999999995</v>
      </c>
      <c r="T18" s="12">
        <v>77.262069999999994</v>
      </c>
      <c r="U18" s="12">
        <v>78.874306000000004</v>
      </c>
      <c r="V18" s="12">
        <v>79.168662999999995</v>
      </c>
      <c r="W18" s="12">
        <v>82.497962999999999</v>
      </c>
      <c r="X18" s="12">
        <v>83.977042999999995</v>
      </c>
      <c r="Y18" s="12">
        <v>85.244843000000003</v>
      </c>
      <c r="Z18" s="12">
        <v>86.935683999999995</v>
      </c>
      <c r="AA18" s="12">
        <v>87.616348000000002</v>
      </c>
      <c r="AB18" s="12">
        <v>87.030258000000003</v>
      </c>
      <c r="AC18" s="12">
        <v>89.268494000000004</v>
      </c>
      <c r="AD18" s="12">
        <v>89.996848999999997</v>
      </c>
      <c r="AE18" s="12">
        <v>89.771523000000002</v>
      </c>
      <c r="AF18" s="12">
        <v>90.075737000000004</v>
      </c>
      <c r="AG18" s="12">
        <v>89.891777000000005</v>
      </c>
      <c r="AH18" s="13">
        <v>3.0164E-2</v>
      </c>
    </row>
    <row r="19" spans="1:34" ht="15" customHeight="1" x14ac:dyDescent="0.3">
      <c r="A19" s="4" t="s">
        <v>29</v>
      </c>
      <c r="B19" s="11" t="s">
        <v>30</v>
      </c>
      <c r="C19" s="12">
        <v>2.4280010000000001</v>
      </c>
      <c r="D19" s="12">
        <v>2.3225060000000002</v>
      </c>
      <c r="E19" s="12">
        <v>2.002338</v>
      </c>
      <c r="F19" s="12">
        <v>1.723206</v>
      </c>
      <c r="G19" s="12">
        <v>1.882393</v>
      </c>
      <c r="H19" s="12">
        <v>1.819275</v>
      </c>
      <c r="I19" s="12">
        <v>2.7983630000000002</v>
      </c>
      <c r="J19" s="12">
        <v>2.5667300000000002</v>
      </c>
      <c r="K19" s="12">
        <v>2.292503</v>
      </c>
      <c r="L19" s="12">
        <v>2.5037690000000001</v>
      </c>
      <c r="M19" s="12">
        <v>2.1951369999999999</v>
      </c>
      <c r="N19" s="12">
        <v>2.2422330000000001</v>
      </c>
      <c r="O19" s="12">
        <v>2.5697709999999998</v>
      </c>
      <c r="P19" s="12">
        <v>2.728691</v>
      </c>
      <c r="Q19" s="12">
        <v>2.9647519999999998</v>
      </c>
      <c r="R19" s="12">
        <v>2.8906559999999999</v>
      </c>
      <c r="S19" s="12">
        <v>2.9449920000000001</v>
      </c>
      <c r="T19" s="12">
        <v>3.151062</v>
      </c>
      <c r="U19" s="12">
        <v>3.0778880000000002</v>
      </c>
      <c r="V19" s="12">
        <v>3.0466690000000001</v>
      </c>
      <c r="W19" s="12">
        <v>2.8644099999999999</v>
      </c>
      <c r="X19" s="12">
        <v>2.8253560000000002</v>
      </c>
      <c r="Y19" s="12">
        <v>2.7311939999999999</v>
      </c>
      <c r="Z19" s="12">
        <v>3.0378799999999999</v>
      </c>
      <c r="AA19" s="12">
        <v>3.2595139999999998</v>
      </c>
      <c r="AB19" s="12">
        <v>3.8841480000000002</v>
      </c>
      <c r="AC19" s="12">
        <v>3.1218110000000001</v>
      </c>
      <c r="AD19" s="12">
        <v>3.2283780000000002</v>
      </c>
      <c r="AE19" s="12">
        <v>3.736351</v>
      </c>
      <c r="AF19" s="12">
        <v>4.0582050000000001</v>
      </c>
      <c r="AG19" s="12">
        <v>3.843048</v>
      </c>
      <c r="AH19" s="13">
        <v>1.5424E-2</v>
      </c>
    </row>
    <row r="21" spans="1:34" ht="15" customHeight="1" x14ac:dyDescent="0.3">
      <c r="B21" s="10" t="s">
        <v>31</v>
      </c>
    </row>
    <row r="23" spans="1:34" ht="15" customHeight="1" x14ac:dyDescent="0.3">
      <c r="B23" s="10" t="s">
        <v>32</v>
      </c>
    </row>
    <row r="24" spans="1:34" ht="15" customHeight="1" x14ac:dyDescent="0.3">
      <c r="A24" s="4" t="s">
        <v>33</v>
      </c>
      <c r="B24" s="11" t="s">
        <v>34</v>
      </c>
      <c r="C24" s="14">
        <v>1.5818030000000001</v>
      </c>
      <c r="D24" s="14">
        <v>1.577094</v>
      </c>
      <c r="E24" s="14">
        <v>1.6119110000000001</v>
      </c>
      <c r="F24" s="14">
        <v>1.642001</v>
      </c>
      <c r="G24" s="14">
        <v>1.6841930000000001</v>
      </c>
      <c r="H24" s="14">
        <v>1.732229</v>
      </c>
      <c r="I24" s="14">
        <v>1.7773429999999999</v>
      </c>
      <c r="J24" s="14">
        <v>1.813518</v>
      </c>
      <c r="K24" s="14">
        <v>1.8597729999999999</v>
      </c>
      <c r="L24" s="14">
        <v>1.895864</v>
      </c>
      <c r="M24" s="14">
        <v>1.9483550000000001</v>
      </c>
      <c r="N24" s="14">
        <v>1.9802709999999999</v>
      </c>
      <c r="O24" s="14">
        <v>2.0174620000000001</v>
      </c>
      <c r="P24" s="14">
        <v>2.047323</v>
      </c>
      <c r="Q24" s="14">
        <v>2.071844</v>
      </c>
      <c r="R24" s="14">
        <v>2.093728</v>
      </c>
      <c r="S24" s="14">
        <v>2.1168710000000002</v>
      </c>
      <c r="T24" s="14">
        <v>2.1387839999999998</v>
      </c>
      <c r="U24" s="14">
        <v>2.1630829999999999</v>
      </c>
      <c r="V24" s="14">
        <v>2.1834419999999999</v>
      </c>
      <c r="W24" s="14">
        <v>2.2094809999999998</v>
      </c>
      <c r="X24" s="14">
        <v>2.2360120000000001</v>
      </c>
      <c r="Y24" s="14">
        <v>2.2564579999999999</v>
      </c>
      <c r="Z24" s="14">
        <v>2.27963</v>
      </c>
      <c r="AA24" s="14">
        <v>2.2981340000000001</v>
      </c>
      <c r="AB24" s="14">
        <v>2.3054389999999998</v>
      </c>
      <c r="AC24" s="14">
        <v>2.3254640000000002</v>
      </c>
      <c r="AD24" s="14">
        <v>2.3478349999999999</v>
      </c>
      <c r="AE24" s="14">
        <v>2.364366</v>
      </c>
      <c r="AF24" s="14">
        <v>2.3789660000000001</v>
      </c>
      <c r="AG24" s="14">
        <v>2.3925190000000001</v>
      </c>
      <c r="AH24" s="13">
        <v>1.3887999999999999E-2</v>
      </c>
    </row>
    <row r="25" spans="1:34" ht="15" customHeight="1" x14ac:dyDescent="0.3">
      <c r="A25" s="4" t="s">
        <v>35</v>
      </c>
      <c r="B25" s="11" t="s">
        <v>36</v>
      </c>
      <c r="C25" s="14">
        <v>2.4392269999999998</v>
      </c>
      <c r="D25" s="14">
        <v>2.4426610000000002</v>
      </c>
      <c r="E25" s="14">
        <v>2.604965</v>
      </c>
      <c r="F25" s="14">
        <v>2.8536779999999999</v>
      </c>
      <c r="G25" s="14">
        <v>3.0003150000000001</v>
      </c>
      <c r="H25" s="14">
        <v>3.1182759999999998</v>
      </c>
      <c r="I25" s="14">
        <v>3.2259639999999998</v>
      </c>
      <c r="J25" s="14">
        <v>3.2667359999999999</v>
      </c>
      <c r="K25" s="14">
        <v>3.328881</v>
      </c>
      <c r="L25" s="14">
        <v>3.357866</v>
      </c>
      <c r="M25" s="14">
        <v>3.4134470000000001</v>
      </c>
      <c r="N25" s="14">
        <v>3.4435090000000002</v>
      </c>
      <c r="O25" s="14">
        <v>3.4810080000000001</v>
      </c>
      <c r="P25" s="14">
        <v>3.5004119999999999</v>
      </c>
      <c r="Q25" s="14">
        <v>3.516724</v>
      </c>
      <c r="R25" s="14">
        <v>3.5319289999999999</v>
      </c>
      <c r="S25" s="14">
        <v>3.5448949999999999</v>
      </c>
      <c r="T25" s="14">
        <v>3.5800900000000002</v>
      </c>
      <c r="U25" s="14">
        <v>3.6109879999999999</v>
      </c>
      <c r="V25" s="14">
        <v>3.6102289999999999</v>
      </c>
      <c r="W25" s="14">
        <v>3.665629</v>
      </c>
      <c r="X25" s="14">
        <v>3.6966480000000002</v>
      </c>
      <c r="Y25" s="14">
        <v>3.7160169999999999</v>
      </c>
      <c r="Z25" s="14">
        <v>3.7532589999999999</v>
      </c>
      <c r="AA25" s="14">
        <v>3.7531340000000002</v>
      </c>
      <c r="AB25" s="14">
        <v>3.7545989999999998</v>
      </c>
      <c r="AC25" s="14">
        <v>3.795741</v>
      </c>
      <c r="AD25" s="14">
        <v>3.8116789999999998</v>
      </c>
      <c r="AE25" s="14">
        <v>3.8080799999999999</v>
      </c>
      <c r="AF25" s="14">
        <v>3.8233280000000001</v>
      </c>
      <c r="AG25" s="14">
        <v>3.8184119999999999</v>
      </c>
      <c r="AH25" s="13">
        <v>1.5051E-2</v>
      </c>
    </row>
    <row r="27" spans="1:34" ht="15" customHeight="1" x14ac:dyDescent="0.3">
      <c r="B27" s="10" t="s">
        <v>37</v>
      </c>
    </row>
    <row r="28" spans="1:34" ht="15" customHeight="1" x14ac:dyDescent="0.3">
      <c r="A28" s="4" t="s">
        <v>38</v>
      </c>
      <c r="B28" s="11" t="s">
        <v>36</v>
      </c>
      <c r="C28" s="14">
        <v>2.4497680000000002</v>
      </c>
      <c r="D28" s="14">
        <v>2.4599259999999998</v>
      </c>
      <c r="E28" s="14">
        <v>2.4777019999999998</v>
      </c>
      <c r="F28" s="14">
        <v>2.587907</v>
      </c>
      <c r="G28" s="14">
        <v>2.5982859999999999</v>
      </c>
      <c r="H28" s="14">
        <v>2.578681</v>
      </c>
      <c r="I28" s="14">
        <v>2.5494319999999999</v>
      </c>
      <c r="J28" s="14">
        <v>2.590325</v>
      </c>
      <c r="K28" s="14">
        <v>2.6538279999999999</v>
      </c>
      <c r="L28" s="14">
        <v>2.6836350000000002</v>
      </c>
      <c r="M28" s="14">
        <v>2.776329</v>
      </c>
      <c r="N28" s="14">
        <v>2.8065090000000001</v>
      </c>
      <c r="O28" s="14">
        <v>2.8494709999999999</v>
      </c>
      <c r="P28" s="14">
        <v>2.8690220000000002</v>
      </c>
      <c r="Q28" s="14">
        <v>2.885751</v>
      </c>
      <c r="R28" s="14">
        <v>2.9011629999999999</v>
      </c>
      <c r="S28" s="14">
        <v>2.913745</v>
      </c>
      <c r="T28" s="14">
        <v>2.949579</v>
      </c>
      <c r="U28" s="14">
        <v>2.9808599999999998</v>
      </c>
      <c r="V28" s="14">
        <v>2.9803359999999999</v>
      </c>
      <c r="W28" s="14">
        <v>3.0361720000000001</v>
      </c>
      <c r="X28" s="14">
        <v>3.06778</v>
      </c>
      <c r="Y28" s="14">
        <v>3.0875729999999999</v>
      </c>
      <c r="Z28" s="14">
        <v>3.1251660000000001</v>
      </c>
      <c r="AA28" s="14">
        <v>3.125791</v>
      </c>
      <c r="AB28" s="14">
        <v>3.1278510000000002</v>
      </c>
      <c r="AC28" s="14">
        <v>3.1698900000000001</v>
      </c>
      <c r="AD28" s="14">
        <v>3.1866940000000001</v>
      </c>
      <c r="AE28" s="14">
        <v>3.184574</v>
      </c>
      <c r="AF28" s="14">
        <v>3.2001569999999999</v>
      </c>
      <c r="AG28" s="14">
        <v>3.1956730000000002</v>
      </c>
      <c r="AH28" s="13">
        <v>8.8999999999999999E-3</v>
      </c>
    </row>
    <row r="29" spans="1:34" ht="15" customHeight="1" x14ac:dyDescent="0.3">
      <c r="A29" s="4" t="s">
        <v>39</v>
      </c>
      <c r="B29" s="11" t="s">
        <v>40</v>
      </c>
      <c r="C29" s="14">
        <v>0.785354</v>
      </c>
      <c r="D29" s="14">
        <v>0.61287199999999997</v>
      </c>
      <c r="E29" s="14">
        <v>0.77689900000000001</v>
      </c>
      <c r="F29" s="14">
        <v>1.014597</v>
      </c>
      <c r="G29" s="14">
        <v>1.1872499999999999</v>
      </c>
      <c r="H29" s="14">
        <v>1.3440909999999999</v>
      </c>
      <c r="I29" s="14">
        <v>1.4817959999999999</v>
      </c>
      <c r="J29" s="14">
        <v>1.5263640000000001</v>
      </c>
      <c r="K29" s="14">
        <v>1.5855360000000001</v>
      </c>
      <c r="L29" s="14">
        <v>1.6271150000000001</v>
      </c>
      <c r="M29" s="14">
        <v>1.6860470000000001</v>
      </c>
      <c r="N29" s="14">
        <v>1.721055</v>
      </c>
      <c r="O29" s="14">
        <v>1.7623340000000001</v>
      </c>
      <c r="P29" s="14">
        <v>1.788702</v>
      </c>
      <c r="Q29" s="14">
        <v>1.8057240000000001</v>
      </c>
      <c r="R29" s="14">
        <v>1.825215</v>
      </c>
      <c r="S29" s="14">
        <v>1.831032</v>
      </c>
      <c r="T29" s="14">
        <v>1.8276840000000001</v>
      </c>
      <c r="U29" s="14">
        <v>1.8661719999999999</v>
      </c>
      <c r="V29" s="14">
        <v>1.8676779999999999</v>
      </c>
      <c r="W29" s="14">
        <v>1.998837</v>
      </c>
      <c r="X29" s="14">
        <v>2.0399180000000001</v>
      </c>
      <c r="Y29" s="14">
        <v>2.0578720000000001</v>
      </c>
      <c r="Z29" s="14">
        <v>2.0632899999999998</v>
      </c>
      <c r="AA29" s="14">
        <v>2.0804309999999999</v>
      </c>
      <c r="AB29" s="14">
        <v>2.0816180000000002</v>
      </c>
      <c r="AC29" s="14">
        <v>2.1077170000000001</v>
      </c>
      <c r="AD29" s="14">
        <v>2.126576</v>
      </c>
      <c r="AE29" s="14">
        <v>2.1386620000000001</v>
      </c>
      <c r="AF29" s="14">
        <v>2.153994</v>
      </c>
      <c r="AG29" s="14">
        <v>2.1686770000000002</v>
      </c>
      <c r="AH29" s="13">
        <v>3.4438000000000003E-2</v>
      </c>
    </row>
    <row r="30" spans="1:34" ht="15" customHeight="1" x14ac:dyDescent="0.3">
      <c r="A30" s="4" t="s">
        <v>41</v>
      </c>
      <c r="B30" s="11" t="s">
        <v>42</v>
      </c>
      <c r="C30" s="12">
        <v>32.984870999999998</v>
      </c>
      <c r="D30" s="12">
        <v>25.740628999999998</v>
      </c>
      <c r="E30" s="12">
        <v>32.629745</v>
      </c>
      <c r="F30" s="12">
        <v>42.613059999999997</v>
      </c>
      <c r="G30" s="12">
        <v>49.864510000000003</v>
      </c>
      <c r="H30" s="12">
        <v>56.451827999999999</v>
      </c>
      <c r="I30" s="12">
        <v>62.235447000000001</v>
      </c>
      <c r="J30" s="12">
        <v>64.107299999999995</v>
      </c>
      <c r="K30" s="12">
        <v>66.592490999999995</v>
      </c>
      <c r="L30" s="12">
        <v>68.338813999999999</v>
      </c>
      <c r="M30" s="12">
        <v>70.813987999999995</v>
      </c>
      <c r="N30" s="12">
        <v>72.284317000000001</v>
      </c>
      <c r="O30" s="12">
        <v>74.018044000000003</v>
      </c>
      <c r="P30" s="12">
        <v>75.125480999999994</v>
      </c>
      <c r="Q30" s="12">
        <v>75.840416000000005</v>
      </c>
      <c r="R30" s="12">
        <v>76.659035000000003</v>
      </c>
      <c r="S30" s="12">
        <v>76.903328000000002</v>
      </c>
      <c r="T30" s="12">
        <v>76.762710999999996</v>
      </c>
      <c r="U30" s="12">
        <v>78.379227</v>
      </c>
      <c r="V30" s="12">
        <v>78.442474000000004</v>
      </c>
      <c r="W30" s="12">
        <v>83.951172</v>
      </c>
      <c r="X30" s="12">
        <v>85.676558999999997</v>
      </c>
      <c r="Y30" s="12">
        <v>86.430617999999996</v>
      </c>
      <c r="Z30" s="12">
        <v>86.658164999999997</v>
      </c>
      <c r="AA30" s="12">
        <v>87.378112999999999</v>
      </c>
      <c r="AB30" s="12">
        <v>87.427963000000005</v>
      </c>
      <c r="AC30" s="12">
        <v>88.524124</v>
      </c>
      <c r="AD30" s="12">
        <v>89.316192999999998</v>
      </c>
      <c r="AE30" s="12">
        <v>89.823798999999994</v>
      </c>
      <c r="AF30" s="12">
        <v>90.467758000000003</v>
      </c>
      <c r="AG30" s="12">
        <v>91.084418999999997</v>
      </c>
      <c r="AH30" s="13">
        <v>3.4438000000000003E-2</v>
      </c>
    </row>
    <row r="32" spans="1:34" ht="15" customHeight="1" x14ac:dyDescent="0.3">
      <c r="B32" s="10" t="s">
        <v>43</v>
      </c>
    </row>
    <row r="33" spans="1:34" ht="15" customHeight="1" x14ac:dyDescent="0.3">
      <c r="A33" s="4" t="s">
        <v>44</v>
      </c>
      <c r="B33" s="11" t="s">
        <v>34</v>
      </c>
      <c r="C33" s="14">
        <v>0.69708899999999996</v>
      </c>
      <c r="D33" s="14">
        <v>0.78400999999999998</v>
      </c>
      <c r="E33" s="14">
        <v>0.84825099999999998</v>
      </c>
      <c r="F33" s="14">
        <v>0.87289600000000001</v>
      </c>
      <c r="G33" s="14">
        <v>0.91061899999999996</v>
      </c>
      <c r="H33" s="14">
        <v>0.94946900000000001</v>
      </c>
      <c r="I33" s="14">
        <v>0.98009900000000005</v>
      </c>
      <c r="J33" s="14">
        <v>0.99941000000000002</v>
      </c>
      <c r="K33" s="14">
        <v>1.0380830000000001</v>
      </c>
      <c r="L33" s="14">
        <v>1.057982</v>
      </c>
      <c r="M33" s="14">
        <v>1.083413</v>
      </c>
      <c r="N33" s="14">
        <v>1.1034189999999999</v>
      </c>
      <c r="O33" s="14">
        <v>1.1303460000000001</v>
      </c>
      <c r="P33" s="14">
        <v>1.1489199999999999</v>
      </c>
      <c r="Q33" s="14">
        <v>1.162677</v>
      </c>
      <c r="R33" s="14">
        <v>1.176242</v>
      </c>
      <c r="S33" s="14">
        <v>1.1937519999999999</v>
      </c>
      <c r="T33" s="14">
        <v>1.2091890000000001</v>
      </c>
      <c r="U33" s="14">
        <v>1.228742</v>
      </c>
      <c r="V33" s="14">
        <v>1.2414480000000001</v>
      </c>
      <c r="W33" s="14">
        <v>1.2644390000000001</v>
      </c>
      <c r="X33" s="14">
        <v>1.2852920000000001</v>
      </c>
      <c r="Y33" s="14">
        <v>1.2965770000000001</v>
      </c>
      <c r="Z33" s="14">
        <v>1.3152740000000001</v>
      </c>
      <c r="AA33" s="14">
        <v>1.326219</v>
      </c>
      <c r="AB33" s="14">
        <v>1.32342</v>
      </c>
      <c r="AC33" s="14">
        <v>1.34605</v>
      </c>
      <c r="AD33" s="14">
        <v>1.3659859999999999</v>
      </c>
      <c r="AE33" s="14">
        <v>1.3749549999999999</v>
      </c>
      <c r="AF33" s="14">
        <v>1.384115</v>
      </c>
      <c r="AG33" s="14">
        <v>1.3933990000000001</v>
      </c>
      <c r="AH33" s="13">
        <v>2.3355000000000001E-2</v>
      </c>
    </row>
    <row r="34" spans="1:34" ht="15" customHeight="1" x14ac:dyDescent="0.3">
      <c r="A34" s="4" t="s">
        <v>45</v>
      </c>
      <c r="B34" s="11" t="s">
        <v>36</v>
      </c>
      <c r="C34" s="14">
        <v>2.4395690000000001</v>
      </c>
      <c r="D34" s="14">
        <v>2.4433569999999998</v>
      </c>
      <c r="E34" s="14">
        <v>2.4666779999999999</v>
      </c>
      <c r="F34" s="14">
        <v>2.584616</v>
      </c>
      <c r="G34" s="14">
        <v>2.596244</v>
      </c>
      <c r="H34" s="14">
        <v>2.5773830000000002</v>
      </c>
      <c r="I34" s="14">
        <v>2.5488400000000002</v>
      </c>
      <c r="J34" s="14">
        <v>2.5899450000000002</v>
      </c>
      <c r="K34" s="14">
        <v>2.654747</v>
      </c>
      <c r="L34" s="14">
        <v>2.6857890000000002</v>
      </c>
      <c r="M34" s="14">
        <v>2.7414869999999998</v>
      </c>
      <c r="N34" s="14">
        <v>2.7727179999999998</v>
      </c>
      <c r="O34" s="14">
        <v>2.8105889999999998</v>
      </c>
      <c r="P34" s="14">
        <v>2.8296860000000001</v>
      </c>
      <c r="Q34" s="14">
        <v>2.8466740000000001</v>
      </c>
      <c r="R34" s="14">
        <v>2.8625579999999999</v>
      </c>
      <c r="S34" s="14">
        <v>2.8739460000000001</v>
      </c>
      <c r="T34" s="14">
        <v>2.910107</v>
      </c>
      <c r="U34" s="14">
        <v>2.9405730000000001</v>
      </c>
      <c r="V34" s="14">
        <v>2.9401809999999999</v>
      </c>
      <c r="W34" s="14">
        <v>2.996022</v>
      </c>
      <c r="X34" s="14">
        <v>3.028378</v>
      </c>
      <c r="Y34" s="14">
        <v>3.0482589999999998</v>
      </c>
      <c r="Z34" s="14">
        <v>3.08446</v>
      </c>
      <c r="AA34" s="14">
        <v>3.0852900000000001</v>
      </c>
      <c r="AB34" s="14">
        <v>3.088368</v>
      </c>
      <c r="AC34" s="14">
        <v>3.1310069999999999</v>
      </c>
      <c r="AD34" s="14">
        <v>3.1487180000000001</v>
      </c>
      <c r="AE34" s="14">
        <v>3.1475399999999998</v>
      </c>
      <c r="AF34" s="14">
        <v>3.163999</v>
      </c>
      <c r="AG34" s="14">
        <v>3.160323</v>
      </c>
      <c r="AH34" s="13">
        <v>8.6660000000000001E-3</v>
      </c>
    </row>
    <row r="35" spans="1:34" ht="15" customHeight="1" x14ac:dyDescent="0.3">
      <c r="A35" s="4" t="s">
        <v>46</v>
      </c>
      <c r="B35" s="11" t="s">
        <v>40</v>
      </c>
      <c r="C35" s="14">
        <v>0.81172999999999995</v>
      </c>
      <c r="D35" s="14">
        <v>0.66324000000000005</v>
      </c>
      <c r="E35" s="14">
        <v>0.87602599999999997</v>
      </c>
      <c r="F35" s="14">
        <v>1.1604080000000001</v>
      </c>
      <c r="G35" s="14">
        <v>1.379141</v>
      </c>
      <c r="H35" s="14">
        <v>1.580632</v>
      </c>
      <c r="I35" s="14">
        <v>1.767085</v>
      </c>
      <c r="J35" s="14">
        <v>1.8156110000000001</v>
      </c>
      <c r="K35" s="14">
        <v>1.8788020000000001</v>
      </c>
      <c r="L35" s="14">
        <v>1.916979</v>
      </c>
      <c r="M35" s="14">
        <v>1.974429</v>
      </c>
      <c r="N35" s="14">
        <v>2.0098579999999999</v>
      </c>
      <c r="O35" s="14">
        <v>2.050694</v>
      </c>
      <c r="P35" s="14">
        <v>2.0768580000000001</v>
      </c>
      <c r="Q35" s="14">
        <v>2.093801</v>
      </c>
      <c r="R35" s="14">
        <v>2.113105</v>
      </c>
      <c r="S35" s="14">
        <v>2.1192199999999999</v>
      </c>
      <c r="T35" s="14">
        <v>2.116587</v>
      </c>
      <c r="U35" s="14">
        <v>2.1550639999999999</v>
      </c>
      <c r="V35" s="14">
        <v>2.1563349999999999</v>
      </c>
      <c r="W35" s="14">
        <v>2.266149</v>
      </c>
      <c r="X35" s="14">
        <v>2.3020480000000001</v>
      </c>
      <c r="Y35" s="14">
        <v>2.3245979999999999</v>
      </c>
      <c r="Z35" s="14">
        <v>2.3521359999999998</v>
      </c>
      <c r="AA35" s="14">
        <v>2.369459</v>
      </c>
      <c r="AB35" s="14">
        <v>2.370495</v>
      </c>
      <c r="AC35" s="14">
        <v>2.396801</v>
      </c>
      <c r="AD35" s="14">
        <v>2.4156740000000001</v>
      </c>
      <c r="AE35" s="14">
        <v>2.4277880000000001</v>
      </c>
      <c r="AF35" s="14">
        <v>2.44312</v>
      </c>
      <c r="AG35" s="14">
        <v>2.4574989999999999</v>
      </c>
      <c r="AH35" s="13">
        <v>3.7615000000000003E-2</v>
      </c>
    </row>
    <row r="36" spans="1:34" ht="15" customHeight="1" x14ac:dyDescent="0.3">
      <c r="A36" s="4" t="s">
        <v>47</v>
      </c>
      <c r="B36" s="11" t="s">
        <v>42</v>
      </c>
      <c r="C36" s="12">
        <v>34.092655000000001</v>
      </c>
      <c r="D36" s="12">
        <v>27.856092</v>
      </c>
      <c r="E36" s="12">
        <v>36.793095000000001</v>
      </c>
      <c r="F36" s="12">
        <v>48.737155999999999</v>
      </c>
      <c r="G36" s="12">
        <v>57.923938999999997</v>
      </c>
      <c r="H36" s="12">
        <v>66.386550999999997</v>
      </c>
      <c r="I36" s="12">
        <v>74.217560000000006</v>
      </c>
      <c r="J36" s="12">
        <v>76.255675999999994</v>
      </c>
      <c r="K36" s="12">
        <v>78.909683000000001</v>
      </c>
      <c r="L36" s="12">
        <v>80.513137999999998</v>
      </c>
      <c r="M36" s="12">
        <v>82.926017999999999</v>
      </c>
      <c r="N36" s="12">
        <v>84.414046999999997</v>
      </c>
      <c r="O36" s="12">
        <v>86.129135000000005</v>
      </c>
      <c r="P36" s="12">
        <v>87.228035000000006</v>
      </c>
      <c r="Q36" s="12">
        <v>87.939628999999996</v>
      </c>
      <c r="R36" s="12">
        <v>88.750411999999997</v>
      </c>
      <c r="S36" s="12">
        <v>89.007239999999996</v>
      </c>
      <c r="T36" s="12">
        <v>88.896659999999997</v>
      </c>
      <c r="U36" s="12">
        <v>90.512694999999994</v>
      </c>
      <c r="V36" s="12">
        <v>90.566055000000006</v>
      </c>
      <c r="W36" s="12">
        <v>95.178268000000003</v>
      </c>
      <c r="X36" s="12">
        <v>96.686019999999999</v>
      </c>
      <c r="Y36" s="12">
        <v>97.633133000000001</v>
      </c>
      <c r="Z36" s="12">
        <v>98.789726000000002</v>
      </c>
      <c r="AA36" s="12">
        <v>99.517287999999994</v>
      </c>
      <c r="AB36" s="12">
        <v>99.560790999999995</v>
      </c>
      <c r="AC36" s="12">
        <v>100.665657</v>
      </c>
      <c r="AD36" s="12">
        <v>101.458321</v>
      </c>
      <c r="AE36" s="12">
        <v>101.967094</v>
      </c>
      <c r="AF36" s="12">
        <v>102.611046</v>
      </c>
      <c r="AG36" s="12">
        <v>103.21494300000001</v>
      </c>
      <c r="AH36" s="13">
        <v>3.7615000000000003E-2</v>
      </c>
    </row>
    <row r="38" spans="1:34" ht="15" customHeight="1" x14ac:dyDescent="0.3">
      <c r="B38" s="10" t="s">
        <v>48</v>
      </c>
    </row>
    <row r="39" spans="1:34" ht="15" customHeight="1" x14ac:dyDescent="0.3">
      <c r="A39" s="4" t="s">
        <v>49</v>
      </c>
      <c r="B39" s="11" t="s">
        <v>34</v>
      </c>
      <c r="C39" s="14">
        <v>1.0962419999999999</v>
      </c>
      <c r="D39" s="14">
        <v>1.1882889999999999</v>
      </c>
      <c r="E39" s="14">
        <v>1.248834</v>
      </c>
      <c r="F39" s="14">
        <v>1.2705550000000001</v>
      </c>
      <c r="G39" s="14">
        <v>1.305177</v>
      </c>
      <c r="H39" s="14">
        <v>1.340123</v>
      </c>
      <c r="I39" s="14">
        <v>1.3670389999999999</v>
      </c>
      <c r="J39" s="14">
        <v>1.3835919999999999</v>
      </c>
      <c r="K39" s="14">
        <v>1.417584</v>
      </c>
      <c r="L39" s="14">
        <v>1.434202</v>
      </c>
      <c r="M39" s="14">
        <v>1.4951399999999999</v>
      </c>
      <c r="N39" s="14">
        <v>1.511539</v>
      </c>
      <c r="O39" s="14">
        <v>1.539396</v>
      </c>
      <c r="P39" s="14">
        <v>1.554222</v>
      </c>
      <c r="Q39" s="14">
        <v>1.565094</v>
      </c>
      <c r="R39" s="14">
        <v>1.5759620000000001</v>
      </c>
      <c r="S39" s="14">
        <v>1.590176</v>
      </c>
      <c r="T39" s="14">
        <v>1.602503</v>
      </c>
      <c r="U39" s="14">
        <v>1.618271</v>
      </c>
      <c r="V39" s="14">
        <v>1.6281950000000001</v>
      </c>
      <c r="W39" s="14">
        <v>1.646765</v>
      </c>
      <c r="X39" s="14">
        <v>1.663249</v>
      </c>
      <c r="Y39" s="14">
        <v>1.6717740000000001</v>
      </c>
      <c r="Z39" s="14">
        <v>1.6865950000000001</v>
      </c>
      <c r="AA39" s="14">
        <v>1.6949289999999999</v>
      </c>
      <c r="AB39" s="14">
        <v>1.6922360000000001</v>
      </c>
      <c r="AC39" s="14">
        <v>1.710472</v>
      </c>
      <c r="AD39" s="14">
        <v>1.7259850000000001</v>
      </c>
      <c r="AE39" s="14">
        <v>1.73258</v>
      </c>
      <c r="AF39" s="14">
        <v>1.7395609999999999</v>
      </c>
      <c r="AG39" s="14">
        <v>1.746631</v>
      </c>
      <c r="AH39" s="13">
        <v>1.5647999999999999E-2</v>
      </c>
    </row>
    <row r="40" spans="1:34" ht="15" customHeight="1" x14ac:dyDescent="0.3">
      <c r="A40" s="4" t="s">
        <v>50</v>
      </c>
      <c r="B40" s="11" t="s">
        <v>51</v>
      </c>
      <c r="C40" s="14">
        <v>2.0029680000000001</v>
      </c>
      <c r="D40" s="14">
        <v>2.1062150000000002</v>
      </c>
      <c r="E40" s="14">
        <v>2.25996</v>
      </c>
      <c r="F40" s="14">
        <v>2.285209</v>
      </c>
      <c r="G40" s="14">
        <v>2.2860830000000001</v>
      </c>
      <c r="H40" s="14">
        <v>2.3224269999999998</v>
      </c>
      <c r="I40" s="14">
        <v>2.3390559999999998</v>
      </c>
      <c r="J40" s="14">
        <v>2.3669120000000001</v>
      </c>
      <c r="K40" s="14">
        <v>2.4318360000000001</v>
      </c>
      <c r="L40" s="14">
        <v>2.4753859999999999</v>
      </c>
      <c r="M40" s="14">
        <v>2.581496</v>
      </c>
      <c r="N40" s="14">
        <v>2.595294</v>
      </c>
      <c r="O40" s="14">
        <v>2.6501860000000002</v>
      </c>
      <c r="P40" s="14">
        <v>2.6733210000000001</v>
      </c>
      <c r="Q40" s="14">
        <v>2.7128950000000001</v>
      </c>
      <c r="R40" s="14">
        <v>2.7357010000000002</v>
      </c>
      <c r="S40" s="14">
        <v>2.773631</v>
      </c>
      <c r="T40" s="14">
        <v>2.8051740000000001</v>
      </c>
      <c r="U40" s="14">
        <v>2.8443369999999999</v>
      </c>
      <c r="V40" s="14">
        <v>2.850346</v>
      </c>
      <c r="W40" s="14">
        <v>2.901351</v>
      </c>
      <c r="X40" s="14">
        <v>2.9302619999999999</v>
      </c>
      <c r="Y40" s="14">
        <v>2.9500760000000001</v>
      </c>
      <c r="Z40" s="14">
        <v>2.9688310000000002</v>
      </c>
      <c r="AA40" s="14">
        <v>2.980318</v>
      </c>
      <c r="AB40" s="14">
        <v>2.9626510000000001</v>
      </c>
      <c r="AC40" s="14">
        <v>3.004518</v>
      </c>
      <c r="AD40" s="14">
        <v>3.0181629999999999</v>
      </c>
      <c r="AE40" s="14">
        <v>3.0309370000000002</v>
      </c>
      <c r="AF40" s="14">
        <v>3.0260690000000001</v>
      </c>
      <c r="AG40" s="14">
        <v>3.0292810000000001</v>
      </c>
      <c r="AH40" s="13">
        <v>1.3885E-2</v>
      </c>
    </row>
    <row r="41" spans="1:34" ht="15" customHeight="1" x14ac:dyDescent="0.3">
      <c r="A41" s="4" t="s">
        <v>52</v>
      </c>
      <c r="B41" s="11" t="s">
        <v>53</v>
      </c>
      <c r="C41" s="14">
        <v>1.3924529999999999</v>
      </c>
      <c r="D41" s="14">
        <v>1.3924529999999999</v>
      </c>
      <c r="E41" s="14">
        <v>1.414809</v>
      </c>
      <c r="F41" s="14">
        <v>1.384962</v>
      </c>
      <c r="G41" s="14">
        <v>1.350041</v>
      </c>
      <c r="H41" s="14">
        <v>1.382236</v>
      </c>
      <c r="I41" s="14">
        <v>1.362846</v>
      </c>
      <c r="J41" s="14">
        <v>1.366549</v>
      </c>
      <c r="K41" s="14">
        <v>1.379127</v>
      </c>
      <c r="L41" s="14">
        <v>1.375588</v>
      </c>
      <c r="M41" s="14">
        <v>1.4035709999999999</v>
      </c>
      <c r="N41" s="14">
        <v>1.409629</v>
      </c>
      <c r="O41" s="14">
        <v>1.3911439999999999</v>
      </c>
      <c r="P41" s="14">
        <v>1.3828229999999999</v>
      </c>
      <c r="Q41" s="14">
        <v>1.3694809999999999</v>
      </c>
      <c r="R41" s="14">
        <v>1.416309</v>
      </c>
      <c r="S41" s="14">
        <v>1.4443269999999999</v>
      </c>
      <c r="T41" s="14">
        <v>1.467176</v>
      </c>
      <c r="U41" s="14">
        <v>1.5058149999999999</v>
      </c>
      <c r="V41" s="14">
        <v>1.52938</v>
      </c>
      <c r="W41" s="14">
        <v>1.512359</v>
      </c>
      <c r="X41" s="14">
        <v>1.494756</v>
      </c>
      <c r="Y41" s="14">
        <v>1.4980789999999999</v>
      </c>
      <c r="Z41" s="14">
        <v>1.4809209999999999</v>
      </c>
      <c r="AA41" s="14">
        <v>1.464966</v>
      </c>
      <c r="AB41" s="14">
        <v>1.4510540000000001</v>
      </c>
      <c r="AC41" s="14">
        <v>1.490129</v>
      </c>
      <c r="AD41" s="14">
        <v>1.4727490000000001</v>
      </c>
      <c r="AE41" s="14">
        <v>1.455646</v>
      </c>
      <c r="AF41" s="14">
        <v>1.4573739999999999</v>
      </c>
      <c r="AG41" s="14">
        <v>1.439346</v>
      </c>
      <c r="AH41" s="13">
        <v>1.1050000000000001E-3</v>
      </c>
    </row>
    <row r="42" spans="1:34" ht="15" customHeight="1" x14ac:dyDescent="0.3">
      <c r="A42" s="4" t="s">
        <v>54</v>
      </c>
      <c r="B42" s="11" t="s">
        <v>55</v>
      </c>
      <c r="C42" s="14">
        <v>2.2562500000000001</v>
      </c>
      <c r="D42" s="14">
        <v>2.35582</v>
      </c>
      <c r="E42" s="14">
        <v>2.400055</v>
      </c>
      <c r="F42" s="14">
        <v>2.4621240000000002</v>
      </c>
      <c r="G42" s="14">
        <v>2.4685709999999998</v>
      </c>
      <c r="H42" s="14">
        <v>2.510856</v>
      </c>
      <c r="I42" s="14">
        <v>2.5321769999999999</v>
      </c>
      <c r="J42" s="14">
        <v>2.560667</v>
      </c>
      <c r="K42" s="14">
        <v>2.6246779999999998</v>
      </c>
      <c r="L42" s="14">
        <v>2.6680359999999999</v>
      </c>
      <c r="M42" s="14">
        <v>2.7962359999999999</v>
      </c>
      <c r="N42" s="14">
        <v>2.8079399999999999</v>
      </c>
      <c r="O42" s="14">
        <v>2.8649300000000002</v>
      </c>
      <c r="P42" s="14">
        <v>2.8861189999999999</v>
      </c>
      <c r="Q42" s="14">
        <v>2.9241280000000001</v>
      </c>
      <c r="R42" s="14">
        <v>2.9458540000000002</v>
      </c>
      <c r="S42" s="14">
        <v>2.9830760000000001</v>
      </c>
      <c r="T42" s="14">
        <v>3.0141200000000001</v>
      </c>
      <c r="U42" s="14">
        <v>3.0533429999999999</v>
      </c>
      <c r="V42" s="14">
        <v>3.0577519999999998</v>
      </c>
      <c r="W42" s="14">
        <v>3.109896</v>
      </c>
      <c r="X42" s="14">
        <v>3.138582</v>
      </c>
      <c r="Y42" s="14">
        <v>3.1577380000000002</v>
      </c>
      <c r="Z42" s="14">
        <v>3.1767289999999999</v>
      </c>
      <c r="AA42" s="14">
        <v>3.1876959999999999</v>
      </c>
      <c r="AB42" s="14">
        <v>3.167551</v>
      </c>
      <c r="AC42" s="14">
        <v>3.2100659999999999</v>
      </c>
      <c r="AD42" s="14">
        <v>3.2232419999999999</v>
      </c>
      <c r="AE42" s="14">
        <v>3.2350249999999998</v>
      </c>
      <c r="AF42" s="14">
        <v>3.2287210000000002</v>
      </c>
      <c r="AG42" s="14">
        <v>3.2311329999999998</v>
      </c>
      <c r="AH42" s="13">
        <v>1.2043E-2</v>
      </c>
    </row>
    <row r="43" spans="1:34" ht="15" customHeight="1" x14ac:dyDescent="0.3">
      <c r="A43" s="4" t="s">
        <v>56</v>
      </c>
      <c r="B43" s="11" t="s">
        <v>57</v>
      </c>
      <c r="C43" s="14">
        <v>1.291768</v>
      </c>
      <c r="D43" s="14">
        <v>1.4015820000000001</v>
      </c>
      <c r="E43" s="14">
        <v>1.5402830000000001</v>
      </c>
      <c r="F43" s="14">
        <v>1.7126999999999999</v>
      </c>
      <c r="G43" s="14">
        <v>1.8455760000000001</v>
      </c>
      <c r="H43" s="14">
        <v>1.933846</v>
      </c>
      <c r="I43" s="14">
        <v>2.0091389999999998</v>
      </c>
      <c r="J43" s="14">
        <v>2.0523820000000002</v>
      </c>
      <c r="K43" s="14">
        <v>2.1245720000000001</v>
      </c>
      <c r="L43" s="14">
        <v>2.1609379999999998</v>
      </c>
      <c r="M43" s="14">
        <v>2.2198859999999998</v>
      </c>
      <c r="N43" s="14">
        <v>2.2664650000000002</v>
      </c>
      <c r="O43" s="14">
        <v>2.3155109999999999</v>
      </c>
      <c r="P43" s="14">
        <v>2.346231</v>
      </c>
      <c r="Q43" s="14">
        <v>2.3680020000000002</v>
      </c>
      <c r="R43" s="14">
        <v>2.3897810000000002</v>
      </c>
      <c r="S43" s="14">
        <v>2.410161</v>
      </c>
      <c r="T43" s="14">
        <v>2.451819</v>
      </c>
      <c r="U43" s="14">
        <v>2.4927679999999999</v>
      </c>
      <c r="V43" s="14">
        <v>2.4991140000000001</v>
      </c>
      <c r="W43" s="14">
        <v>2.5560450000000001</v>
      </c>
      <c r="X43" s="14">
        <v>2.5921859999999999</v>
      </c>
      <c r="Y43" s="14">
        <v>2.6171190000000002</v>
      </c>
      <c r="Z43" s="14">
        <v>2.6706829999999999</v>
      </c>
      <c r="AA43" s="14">
        <v>2.6814079999999998</v>
      </c>
      <c r="AB43" s="14">
        <v>2.6853590000000001</v>
      </c>
      <c r="AC43" s="14">
        <v>2.730553</v>
      </c>
      <c r="AD43" s="14">
        <v>2.7519529999999999</v>
      </c>
      <c r="AE43" s="14">
        <v>2.7514460000000001</v>
      </c>
      <c r="AF43" s="14">
        <v>2.768078</v>
      </c>
      <c r="AG43" s="14">
        <v>2.7695970000000001</v>
      </c>
      <c r="AH43" s="13">
        <v>2.5749000000000001E-2</v>
      </c>
    </row>
    <row r="44" spans="1:34" ht="15" customHeight="1" x14ac:dyDescent="0.3">
      <c r="A44" s="4" t="s">
        <v>58</v>
      </c>
      <c r="B44" s="11" t="s">
        <v>59</v>
      </c>
      <c r="C44" s="14">
        <v>2.5190579999999998</v>
      </c>
      <c r="D44" s="14">
        <v>2.5105979999999999</v>
      </c>
      <c r="E44" s="14">
        <v>2.61632</v>
      </c>
      <c r="F44" s="14">
        <v>2.8330649999999999</v>
      </c>
      <c r="G44" s="14">
        <v>2.925872</v>
      </c>
      <c r="H44" s="14">
        <v>2.9928409999999999</v>
      </c>
      <c r="I44" s="14">
        <v>3.0513650000000001</v>
      </c>
      <c r="J44" s="14">
        <v>3.1042510000000001</v>
      </c>
      <c r="K44" s="14">
        <v>3.1557110000000002</v>
      </c>
      <c r="L44" s="14">
        <v>3.1867679999999998</v>
      </c>
      <c r="M44" s="14">
        <v>3.2897150000000002</v>
      </c>
      <c r="N44" s="14">
        <v>3.324433</v>
      </c>
      <c r="O44" s="14">
        <v>3.364744</v>
      </c>
      <c r="P44" s="14">
        <v>3.3831820000000001</v>
      </c>
      <c r="Q44" s="14">
        <v>3.3970039999999999</v>
      </c>
      <c r="R44" s="14">
        <v>3.414968</v>
      </c>
      <c r="S44" s="14">
        <v>3.4225699999999999</v>
      </c>
      <c r="T44" s="14">
        <v>3.458736</v>
      </c>
      <c r="U44" s="14">
        <v>3.4851700000000001</v>
      </c>
      <c r="V44" s="14">
        <v>3.4847679999999999</v>
      </c>
      <c r="W44" s="14">
        <v>3.5378219999999998</v>
      </c>
      <c r="X44" s="14">
        <v>3.5693980000000001</v>
      </c>
      <c r="Y44" s="14">
        <v>3.58846</v>
      </c>
      <c r="Z44" s="14">
        <v>3.6218509999999999</v>
      </c>
      <c r="AA44" s="14">
        <v>3.629381</v>
      </c>
      <c r="AB44" s="14">
        <v>3.6232359999999999</v>
      </c>
      <c r="AC44" s="14">
        <v>3.6654499999999999</v>
      </c>
      <c r="AD44" s="14">
        <v>3.6798989999999998</v>
      </c>
      <c r="AE44" s="14">
        <v>3.6815229999999999</v>
      </c>
      <c r="AF44" s="14">
        <v>3.6982849999999998</v>
      </c>
      <c r="AG44" s="14">
        <v>3.694213</v>
      </c>
      <c r="AH44" s="13">
        <v>1.2845000000000001E-2</v>
      </c>
    </row>
    <row r="45" spans="1:34" ht="15" customHeight="1" x14ac:dyDescent="0.3">
      <c r="A45" s="4" t="s">
        <v>60</v>
      </c>
      <c r="B45" s="11" t="s">
        <v>40</v>
      </c>
      <c r="C45" s="14">
        <v>1.37836</v>
      </c>
      <c r="D45" s="14">
        <v>1.046278</v>
      </c>
      <c r="E45" s="14">
        <v>1.0896710000000001</v>
      </c>
      <c r="F45" s="14">
        <v>1.2358629999999999</v>
      </c>
      <c r="G45" s="14">
        <v>1.4277880000000001</v>
      </c>
      <c r="H45" s="14">
        <v>1.562284</v>
      </c>
      <c r="I45" s="14">
        <v>1.590965</v>
      </c>
      <c r="J45" s="14">
        <v>1.7398720000000001</v>
      </c>
      <c r="K45" s="14">
        <v>1.7992060000000001</v>
      </c>
      <c r="L45" s="14">
        <v>1.8409709999999999</v>
      </c>
      <c r="M45" s="14">
        <v>1.754516</v>
      </c>
      <c r="N45" s="14">
        <v>1.926404</v>
      </c>
      <c r="O45" s="14">
        <v>1.959662</v>
      </c>
      <c r="P45" s="14">
        <v>1.985047</v>
      </c>
      <c r="Q45" s="14">
        <v>1.9989220000000001</v>
      </c>
      <c r="R45" s="14">
        <v>2.015809</v>
      </c>
      <c r="S45" s="14">
        <v>2.0329540000000001</v>
      </c>
      <c r="T45" s="14">
        <v>2.0441060000000002</v>
      </c>
      <c r="U45" s="14">
        <v>2.0777559999999999</v>
      </c>
      <c r="V45" s="14">
        <v>2.0764860000000001</v>
      </c>
      <c r="W45" s="14">
        <v>2.145254</v>
      </c>
      <c r="X45" s="14">
        <v>2.1554440000000001</v>
      </c>
      <c r="Y45" s="14">
        <v>2.148908</v>
      </c>
      <c r="Z45" s="14">
        <v>2.2459120000000001</v>
      </c>
      <c r="AA45" s="14">
        <v>2.2712460000000001</v>
      </c>
      <c r="AB45" s="14">
        <v>2.263922</v>
      </c>
      <c r="AC45" s="14">
        <v>2.3460800000000002</v>
      </c>
      <c r="AD45" s="14">
        <v>2.385278</v>
      </c>
      <c r="AE45" s="14">
        <v>2.3974449999999998</v>
      </c>
      <c r="AF45" s="14">
        <v>2.410657</v>
      </c>
      <c r="AG45" s="14">
        <v>2.4292639999999999</v>
      </c>
      <c r="AH45" s="13">
        <v>1.9068999999999999E-2</v>
      </c>
    </row>
    <row r="46" spans="1:34" ht="15" customHeight="1" x14ac:dyDescent="0.3">
      <c r="A46" s="4" t="s">
        <v>61</v>
      </c>
      <c r="B46" s="11" t="s">
        <v>42</v>
      </c>
      <c r="C46" s="12">
        <v>57.891112999999997</v>
      </c>
      <c r="D46" s="12">
        <v>43.943676000000004</v>
      </c>
      <c r="E46" s="12">
        <v>45.766173999999999</v>
      </c>
      <c r="F46" s="12">
        <v>51.90625</v>
      </c>
      <c r="G46" s="12">
        <v>59.967098</v>
      </c>
      <c r="H46" s="12">
        <v>65.615943999999999</v>
      </c>
      <c r="I46" s="12">
        <v>66.820526000000001</v>
      </c>
      <c r="J46" s="12">
        <v>73.074614999999994</v>
      </c>
      <c r="K46" s="12">
        <v>75.566665999999998</v>
      </c>
      <c r="L46" s="12">
        <v>77.320769999999996</v>
      </c>
      <c r="M46" s="12">
        <v>73.689650999999998</v>
      </c>
      <c r="N46" s="12">
        <v>80.908957999999998</v>
      </c>
      <c r="O46" s="12">
        <v>82.305817000000005</v>
      </c>
      <c r="P46" s="12">
        <v>83.371964000000006</v>
      </c>
      <c r="Q46" s="12">
        <v>83.954741999999996</v>
      </c>
      <c r="R46" s="12">
        <v>84.663971000000004</v>
      </c>
      <c r="S46" s="12">
        <v>85.384048000000007</v>
      </c>
      <c r="T46" s="12">
        <v>85.852440000000001</v>
      </c>
      <c r="U46" s="12">
        <v>87.265770000000003</v>
      </c>
      <c r="V46" s="12">
        <v>87.212401999999997</v>
      </c>
      <c r="W46" s="12">
        <v>90.100684999999999</v>
      </c>
      <c r="X46" s="12">
        <v>90.528648000000004</v>
      </c>
      <c r="Y46" s="12">
        <v>90.254149999999996</v>
      </c>
      <c r="Z46" s="12">
        <v>94.328293000000002</v>
      </c>
      <c r="AA46" s="12">
        <v>95.392319000000001</v>
      </c>
      <c r="AB46" s="12">
        <v>95.084746999999993</v>
      </c>
      <c r="AC46" s="12">
        <v>98.535377999999994</v>
      </c>
      <c r="AD46" s="12">
        <v>100.181656</v>
      </c>
      <c r="AE46" s="12">
        <v>100.69268</v>
      </c>
      <c r="AF46" s="12">
        <v>101.247604</v>
      </c>
      <c r="AG46" s="12">
        <v>102.029068</v>
      </c>
      <c r="AH46" s="13">
        <v>1.9068999999999999E-2</v>
      </c>
    </row>
    <row r="48" spans="1:34" ht="15" customHeight="1" x14ac:dyDescent="0.3">
      <c r="B48" s="10" t="s">
        <v>62</v>
      </c>
    </row>
    <row r="49" spans="1:34" ht="15" customHeight="1" x14ac:dyDescent="0.3">
      <c r="A49" s="4" t="s">
        <v>63</v>
      </c>
      <c r="B49" s="15" t="s">
        <v>36</v>
      </c>
      <c r="C49" s="16">
        <v>2.4338799999999998</v>
      </c>
      <c r="D49" s="16">
        <v>2.4368650000000001</v>
      </c>
      <c r="E49" s="16">
        <v>2.4519540000000002</v>
      </c>
      <c r="F49" s="16">
        <v>2.5119899999999999</v>
      </c>
      <c r="G49" s="16">
        <v>2.519631</v>
      </c>
      <c r="H49" s="16">
        <v>2.499892</v>
      </c>
      <c r="I49" s="16">
        <v>2.4455830000000001</v>
      </c>
      <c r="J49" s="16">
        <v>2.4889350000000001</v>
      </c>
      <c r="K49" s="16">
        <v>2.5479530000000001</v>
      </c>
      <c r="L49" s="16">
        <v>2.5753910000000002</v>
      </c>
      <c r="M49" s="16">
        <v>2.626973</v>
      </c>
      <c r="N49" s="16">
        <v>2.6412409999999999</v>
      </c>
      <c r="O49" s="16">
        <v>2.6812429999999998</v>
      </c>
      <c r="P49" s="16">
        <v>2.7040310000000001</v>
      </c>
      <c r="Q49" s="16">
        <v>2.727614</v>
      </c>
      <c r="R49" s="16">
        <v>2.7456939999999999</v>
      </c>
      <c r="S49" s="16">
        <v>2.7664620000000002</v>
      </c>
      <c r="T49" s="16">
        <v>2.8045309999999999</v>
      </c>
      <c r="U49" s="16">
        <v>2.8304849999999999</v>
      </c>
      <c r="V49" s="16">
        <v>2.8340130000000001</v>
      </c>
      <c r="W49" s="16">
        <v>2.8966460000000001</v>
      </c>
      <c r="X49" s="16">
        <v>2.9281999999999999</v>
      </c>
      <c r="Y49" s="16">
        <v>2.9494690000000001</v>
      </c>
      <c r="Z49" s="16">
        <v>2.9958719999999999</v>
      </c>
      <c r="AA49" s="16">
        <v>2.9973700000000001</v>
      </c>
      <c r="AB49" s="16">
        <v>2.99891</v>
      </c>
      <c r="AC49" s="16">
        <v>3.0433210000000002</v>
      </c>
      <c r="AD49" s="16">
        <v>3.0612170000000001</v>
      </c>
      <c r="AE49" s="16">
        <v>3.0607820000000001</v>
      </c>
      <c r="AF49" s="16">
        <v>3.0770080000000002</v>
      </c>
      <c r="AG49" s="16">
        <v>3.0740859999999999</v>
      </c>
      <c r="AH49" s="17">
        <v>7.8139999999999998E-3</v>
      </c>
    </row>
    <row r="50" spans="1:34" s="19" customFormat="1" ht="15" customHeight="1" x14ac:dyDescent="0.3">
      <c r="A50" s="18" t="s">
        <v>64</v>
      </c>
      <c r="B50" s="11" t="s">
        <v>40</v>
      </c>
      <c r="C50" s="14">
        <v>1.241052</v>
      </c>
      <c r="D50" s="14">
        <v>1.3248359999999999</v>
      </c>
      <c r="E50" s="14">
        <v>1.4597709999999999</v>
      </c>
      <c r="F50" s="14">
        <v>1.6443350000000001</v>
      </c>
      <c r="G50" s="14">
        <v>1.786386</v>
      </c>
      <c r="H50" s="14">
        <v>1.894031</v>
      </c>
      <c r="I50" s="14">
        <v>1.9921230000000001</v>
      </c>
      <c r="J50" s="14">
        <v>2.0389539999999999</v>
      </c>
      <c r="K50" s="14">
        <v>2.1012650000000002</v>
      </c>
      <c r="L50" s="14">
        <v>2.1320730000000001</v>
      </c>
      <c r="M50" s="14">
        <v>2.1965439999999998</v>
      </c>
      <c r="N50" s="14">
        <v>2.2245330000000001</v>
      </c>
      <c r="O50" s="14">
        <v>2.2613569999999998</v>
      </c>
      <c r="P50" s="14">
        <v>2.2845740000000001</v>
      </c>
      <c r="Q50" s="14">
        <v>2.3028309999999999</v>
      </c>
      <c r="R50" s="14">
        <v>2.32348</v>
      </c>
      <c r="S50" s="14">
        <v>2.335483</v>
      </c>
      <c r="T50" s="14">
        <v>2.3470689999999998</v>
      </c>
      <c r="U50" s="14">
        <v>2.379934</v>
      </c>
      <c r="V50" s="14">
        <v>2.377148</v>
      </c>
      <c r="W50" s="14">
        <v>2.451746</v>
      </c>
      <c r="X50" s="14">
        <v>2.4683950000000001</v>
      </c>
      <c r="Y50" s="14">
        <v>2.4671940000000001</v>
      </c>
      <c r="Z50" s="14">
        <v>2.4770370000000002</v>
      </c>
      <c r="AA50" s="14">
        <v>2.464588</v>
      </c>
      <c r="AB50" s="14">
        <v>2.427686</v>
      </c>
      <c r="AC50" s="14">
        <v>2.4570120000000002</v>
      </c>
      <c r="AD50" s="14">
        <v>2.4799389999999999</v>
      </c>
      <c r="AE50" s="14">
        <v>2.4986079999999999</v>
      </c>
      <c r="AF50" s="14">
        <v>2.518122</v>
      </c>
      <c r="AG50" s="14">
        <v>2.5359759999999998</v>
      </c>
      <c r="AH50" s="13">
        <v>2.4107E-2</v>
      </c>
    </row>
    <row r="51" spans="1:34" ht="15" customHeight="1" x14ac:dyDescent="0.3">
      <c r="A51" s="4" t="s">
        <v>65</v>
      </c>
      <c r="B51" s="11" t="s">
        <v>42</v>
      </c>
      <c r="C51" s="12">
        <v>52.124164999999998</v>
      </c>
      <c r="D51" s="12">
        <v>55.643127</v>
      </c>
      <c r="E51" s="12">
        <v>61.310394000000002</v>
      </c>
      <c r="F51" s="12">
        <v>69.062079999999995</v>
      </c>
      <c r="G51" s="12">
        <v>75.028198000000003</v>
      </c>
      <c r="H51" s="12">
        <v>79.549316000000005</v>
      </c>
      <c r="I51" s="12">
        <v>83.669150999999999</v>
      </c>
      <c r="J51" s="12">
        <v>85.636054999999999</v>
      </c>
      <c r="K51" s="12">
        <v>88.253142999999994</v>
      </c>
      <c r="L51" s="12">
        <v>89.547066000000001</v>
      </c>
      <c r="M51" s="12">
        <v>92.254845000000003</v>
      </c>
      <c r="N51" s="12">
        <v>93.430389000000005</v>
      </c>
      <c r="O51" s="12">
        <v>94.977005000000005</v>
      </c>
      <c r="P51" s="12">
        <v>95.952095</v>
      </c>
      <c r="Q51" s="12">
        <v>96.718902999999997</v>
      </c>
      <c r="R51" s="12">
        <v>97.586174</v>
      </c>
      <c r="S51" s="12">
        <v>98.090271000000001</v>
      </c>
      <c r="T51" s="12">
        <v>98.576881</v>
      </c>
      <c r="U51" s="12">
        <v>99.957229999999996</v>
      </c>
      <c r="V51" s="12">
        <v>99.840225000000004</v>
      </c>
      <c r="W51" s="12">
        <v>102.97332</v>
      </c>
      <c r="X51" s="12">
        <v>103.672607</v>
      </c>
      <c r="Y51" s="12">
        <v>103.622139</v>
      </c>
      <c r="Z51" s="12">
        <v>104.035568</v>
      </c>
      <c r="AA51" s="12">
        <v>103.51268</v>
      </c>
      <c r="AB51" s="12">
        <v>101.962822</v>
      </c>
      <c r="AC51" s="12">
        <v>103.19450399999999</v>
      </c>
      <c r="AD51" s="12">
        <v>104.157425</v>
      </c>
      <c r="AE51" s="12">
        <v>104.941536</v>
      </c>
      <c r="AF51" s="12">
        <v>105.76113100000001</v>
      </c>
      <c r="AG51" s="12">
        <v>106.510986</v>
      </c>
      <c r="AH51" s="13">
        <v>2.4107E-2</v>
      </c>
    </row>
    <row r="53" spans="1:34" ht="15" customHeight="1" x14ac:dyDescent="0.3">
      <c r="B53" s="10" t="s">
        <v>66</v>
      </c>
    </row>
    <row r="54" spans="1:34" ht="15" customHeight="1" x14ac:dyDescent="0.3">
      <c r="A54" s="4" t="s">
        <v>67</v>
      </c>
      <c r="B54" s="11" t="s">
        <v>34</v>
      </c>
      <c r="C54" s="14">
        <v>1.3120289999999999</v>
      </c>
      <c r="D54" s="14">
        <v>1.3646290000000001</v>
      </c>
      <c r="E54" s="14">
        <v>1.4113770000000001</v>
      </c>
      <c r="F54" s="14">
        <v>1.3887499999999999</v>
      </c>
      <c r="G54" s="14">
        <v>1.4289160000000001</v>
      </c>
      <c r="H54" s="14">
        <v>1.4709920000000001</v>
      </c>
      <c r="I54" s="14">
        <v>1.507536</v>
      </c>
      <c r="J54" s="14">
        <v>1.533663</v>
      </c>
      <c r="K54" s="14">
        <v>1.5744990000000001</v>
      </c>
      <c r="L54" s="14">
        <v>1.6010359999999999</v>
      </c>
      <c r="M54" s="14">
        <v>1.643016</v>
      </c>
      <c r="N54" s="14">
        <v>1.666768</v>
      </c>
      <c r="O54" s="14">
        <v>1.69655</v>
      </c>
      <c r="P54" s="14">
        <v>1.71838</v>
      </c>
      <c r="Q54" s="14">
        <v>1.734893</v>
      </c>
      <c r="R54" s="14">
        <v>1.749927</v>
      </c>
      <c r="S54" s="14">
        <v>1.7677069999999999</v>
      </c>
      <c r="T54" s="14">
        <v>1.783847</v>
      </c>
      <c r="U54" s="14">
        <v>1.803024</v>
      </c>
      <c r="V54" s="14">
        <v>1.816864</v>
      </c>
      <c r="W54" s="14">
        <v>1.8389230000000001</v>
      </c>
      <c r="X54" s="14">
        <v>1.8597859999999999</v>
      </c>
      <c r="Y54" s="14">
        <v>1.872725</v>
      </c>
      <c r="Z54" s="14">
        <v>1.8904099999999999</v>
      </c>
      <c r="AA54" s="14">
        <v>1.9019140000000001</v>
      </c>
      <c r="AB54" s="14">
        <v>1.901135</v>
      </c>
      <c r="AC54" s="14">
        <v>1.919359</v>
      </c>
      <c r="AD54" s="14">
        <v>1.9374610000000001</v>
      </c>
      <c r="AE54" s="14">
        <v>1.9470419999999999</v>
      </c>
      <c r="AF54" s="14">
        <v>1.955611</v>
      </c>
      <c r="AG54" s="14">
        <v>1.9637359999999999</v>
      </c>
      <c r="AH54" s="13">
        <v>1.3533E-2</v>
      </c>
    </row>
    <row r="55" spans="1:34" ht="15" customHeight="1" x14ac:dyDescent="0.3">
      <c r="A55" s="4" t="s">
        <v>68</v>
      </c>
      <c r="B55" s="11" t="s">
        <v>55</v>
      </c>
      <c r="C55" s="14">
        <v>2.2548539999999999</v>
      </c>
      <c r="D55" s="14">
        <v>2.3548230000000001</v>
      </c>
      <c r="E55" s="14">
        <v>2.3994689999999999</v>
      </c>
      <c r="F55" s="14">
        <v>2.4619650000000002</v>
      </c>
      <c r="G55" s="14">
        <v>2.468871</v>
      </c>
      <c r="H55" s="14">
        <v>2.5116040000000002</v>
      </c>
      <c r="I55" s="14">
        <v>2.5333749999999999</v>
      </c>
      <c r="J55" s="14">
        <v>2.561896</v>
      </c>
      <c r="K55" s="14">
        <v>2.6259239999999999</v>
      </c>
      <c r="L55" s="14">
        <v>2.6692969999999998</v>
      </c>
      <c r="M55" s="14">
        <v>2.797148</v>
      </c>
      <c r="N55" s="14">
        <v>2.8088669999999998</v>
      </c>
      <c r="O55" s="14">
        <v>2.8658130000000002</v>
      </c>
      <c r="P55" s="14">
        <v>2.887016</v>
      </c>
      <c r="Q55" s="14">
        <v>2.92502</v>
      </c>
      <c r="R55" s="14">
        <v>2.9467720000000002</v>
      </c>
      <c r="S55" s="14">
        <v>2.983997</v>
      </c>
      <c r="T55" s="14">
        <v>3.0150519999999998</v>
      </c>
      <c r="U55" s="14">
        <v>3.0542850000000001</v>
      </c>
      <c r="V55" s="14">
        <v>3.0587010000000001</v>
      </c>
      <c r="W55" s="14">
        <v>3.1108690000000001</v>
      </c>
      <c r="X55" s="14">
        <v>3.1395689999999998</v>
      </c>
      <c r="Y55" s="14">
        <v>3.1587350000000001</v>
      </c>
      <c r="Z55" s="14">
        <v>3.1777549999999999</v>
      </c>
      <c r="AA55" s="14">
        <v>3.1887310000000002</v>
      </c>
      <c r="AB55" s="14">
        <v>3.168612</v>
      </c>
      <c r="AC55" s="14">
        <v>3.2111459999999998</v>
      </c>
      <c r="AD55" s="14">
        <v>3.2243379999999999</v>
      </c>
      <c r="AE55" s="14">
        <v>3.2361330000000001</v>
      </c>
      <c r="AF55" s="14">
        <v>3.2298619999999998</v>
      </c>
      <c r="AG55" s="14">
        <v>3.2322890000000002</v>
      </c>
      <c r="AH55" s="13">
        <v>1.2076E-2</v>
      </c>
    </row>
    <row r="56" spans="1:34" ht="15" customHeight="1" x14ac:dyDescent="0.3">
      <c r="A56" s="4" t="s">
        <v>69</v>
      </c>
      <c r="B56" s="11" t="s">
        <v>57</v>
      </c>
      <c r="C56" s="14">
        <v>1.291768</v>
      </c>
      <c r="D56" s="14">
        <v>1.4015820000000001</v>
      </c>
      <c r="E56" s="14">
        <v>1.5402830000000001</v>
      </c>
      <c r="F56" s="14">
        <v>1.7126999999999999</v>
      </c>
      <c r="G56" s="14">
        <v>1.8455760000000001</v>
      </c>
      <c r="H56" s="14">
        <v>1.933846</v>
      </c>
      <c r="I56" s="14">
        <v>2.0091389999999998</v>
      </c>
      <c r="J56" s="14">
        <v>2.0523820000000002</v>
      </c>
      <c r="K56" s="14">
        <v>2.1245720000000001</v>
      </c>
      <c r="L56" s="14">
        <v>2.1609379999999998</v>
      </c>
      <c r="M56" s="14">
        <v>2.2198859999999998</v>
      </c>
      <c r="N56" s="14">
        <v>2.2664650000000002</v>
      </c>
      <c r="O56" s="14">
        <v>2.3155109999999999</v>
      </c>
      <c r="P56" s="14">
        <v>2.346231</v>
      </c>
      <c r="Q56" s="14">
        <v>2.3680020000000002</v>
      </c>
      <c r="R56" s="14">
        <v>2.3897810000000002</v>
      </c>
      <c r="S56" s="14">
        <v>2.410161</v>
      </c>
      <c r="T56" s="14">
        <v>2.451819</v>
      </c>
      <c r="U56" s="14">
        <v>2.4927679999999999</v>
      </c>
      <c r="V56" s="14">
        <v>2.4991140000000001</v>
      </c>
      <c r="W56" s="14">
        <v>2.5560450000000001</v>
      </c>
      <c r="X56" s="14">
        <v>2.5921859999999999</v>
      </c>
      <c r="Y56" s="14">
        <v>2.6171190000000002</v>
      </c>
      <c r="Z56" s="14">
        <v>2.6706829999999999</v>
      </c>
      <c r="AA56" s="14">
        <v>2.6814079999999998</v>
      </c>
      <c r="AB56" s="14">
        <v>2.6853590000000001</v>
      </c>
      <c r="AC56" s="14">
        <v>2.730553</v>
      </c>
      <c r="AD56" s="14">
        <v>2.7519529999999999</v>
      </c>
      <c r="AE56" s="14">
        <v>2.7514460000000001</v>
      </c>
      <c r="AF56" s="14">
        <v>2.768078</v>
      </c>
      <c r="AG56" s="14">
        <v>2.7695970000000001</v>
      </c>
      <c r="AH56" s="13">
        <v>2.5749000000000001E-2</v>
      </c>
    </row>
    <row r="57" spans="1:34" ht="15" customHeight="1" x14ac:dyDescent="0.3">
      <c r="A57" s="4" t="s">
        <v>70</v>
      </c>
      <c r="B57" s="11" t="s">
        <v>36</v>
      </c>
      <c r="C57" s="14">
        <v>2.4992100000000002</v>
      </c>
      <c r="D57" s="14">
        <v>2.4934859999999999</v>
      </c>
      <c r="E57" s="14">
        <v>2.5855480000000002</v>
      </c>
      <c r="F57" s="14">
        <v>2.7837170000000002</v>
      </c>
      <c r="G57" s="14">
        <v>2.8637730000000001</v>
      </c>
      <c r="H57" s="14">
        <v>2.9132220000000002</v>
      </c>
      <c r="I57" s="14">
        <v>2.9531320000000001</v>
      </c>
      <c r="J57" s="14">
        <v>2.9930319999999999</v>
      </c>
      <c r="K57" s="14">
        <v>3.0558459999999998</v>
      </c>
      <c r="L57" s="14">
        <v>3.085582</v>
      </c>
      <c r="M57" s="14">
        <v>3.1741130000000002</v>
      </c>
      <c r="N57" s="14">
        <v>3.2040039999999999</v>
      </c>
      <c r="O57" s="14">
        <v>3.244262</v>
      </c>
      <c r="P57" s="14">
        <v>3.260694</v>
      </c>
      <c r="Q57" s="14">
        <v>3.2745510000000002</v>
      </c>
      <c r="R57" s="14">
        <v>3.2894540000000001</v>
      </c>
      <c r="S57" s="14">
        <v>3.2977270000000001</v>
      </c>
      <c r="T57" s="14">
        <v>3.3324250000000002</v>
      </c>
      <c r="U57" s="14">
        <v>3.360528</v>
      </c>
      <c r="V57" s="14">
        <v>3.358285</v>
      </c>
      <c r="W57" s="14">
        <v>3.4112469999999999</v>
      </c>
      <c r="X57" s="14">
        <v>3.4417909999999998</v>
      </c>
      <c r="Y57" s="14">
        <v>3.4603600000000001</v>
      </c>
      <c r="Z57" s="14">
        <v>3.4931040000000002</v>
      </c>
      <c r="AA57" s="14">
        <v>3.4921350000000002</v>
      </c>
      <c r="AB57" s="14">
        <v>3.4939469999999999</v>
      </c>
      <c r="AC57" s="14">
        <v>3.5354000000000001</v>
      </c>
      <c r="AD57" s="14">
        <v>3.5519759999999998</v>
      </c>
      <c r="AE57" s="14">
        <v>3.5491239999999999</v>
      </c>
      <c r="AF57" s="14">
        <v>3.5642800000000001</v>
      </c>
      <c r="AG57" s="14">
        <v>3.5594139999999999</v>
      </c>
      <c r="AH57" s="13">
        <v>1.1856999999999999E-2</v>
      </c>
    </row>
    <row r="58" spans="1:34" ht="15" customHeight="1" x14ac:dyDescent="0.3">
      <c r="A58" s="4" t="s">
        <v>71</v>
      </c>
      <c r="B58" s="11" t="s">
        <v>40</v>
      </c>
      <c r="C58" s="14">
        <v>1.323866</v>
      </c>
      <c r="D58" s="14">
        <v>1.0401229999999999</v>
      </c>
      <c r="E58" s="14">
        <v>1.0972919999999999</v>
      </c>
      <c r="F58" s="14">
        <v>1.2506740000000001</v>
      </c>
      <c r="G58" s="14">
        <v>1.441127</v>
      </c>
      <c r="H58" s="14">
        <v>1.578943</v>
      </c>
      <c r="I58" s="14">
        <v>1.619461</v>
      </c>
      <c r="J58" s="14">
        <v>1.758316</v>
      </c>
      <c r="K58" s="14">
        <v>1.818025</v>
      </c>
      <c r="L58" s="14">
        <v>1.859043</v>
      </c>
      <c r="M58" s="14">
        <v>1.7867729999999999</v>
      </c>
      <c r="N58" s="14">
        <v>1.94492</v>
      </c>
      <c r="O58" s="14">
        <v>1.978831</v>
      </c>
      <c r="P58" s="14">
        <v>2.00421</v>
      </c>
      <c r="Q58" s="14">
        <v>2.0185550000000001</v>
      </c>
      <c r="R58" s="14">
        <v>2.0358339999999999</v>
      </c>
      <c r="S58" s="14">
        <v>2.0518149999999999</v>
      </c>
      <c r="T58" s="14">
        <v>2.0617019999999999</v>
      </c>
      <c r="U58" s="14">
        <v>2.0956009999999998</v>
      </c>
      <c r="V58" s="14">
        <v>2.094176</v>
      </c>
      <c r="W58" s="14">
        <v>2.1666970000000001</v>
      </c>
      <c r="X58" s="14">
        <v>2.1774979999999999</v>
      </c>
      <c r="Y58" s="14">
        <v>2.1734149999999999</v>
      </c>
      <c r="Z58" s="14">
        <v>2.2609569999999999</v>
      </c>
      <c r="AA58" s="14">
        <v>2.2840419999999999</v>
      </c>
      <c r="AB58" s="14">
        <v>2.2755519999999998</v>
      </c>
      <c r="AC58" s="14">
        <v>2.3519890000000001</v>
      </c>
      <c r="AD58" s="14">
        <v>2.3891490000000002</v>
      </c>
      <c r="AE58" s="14">
        <v>2.4015650000000002</v>
      </c>
      <c r="AF58" s="14">
        <v>2.415197</v>
      </c>
      <c r="AG58" s="14">
        <v>2.4334859999999998</v>
      </c>
      <c r="AH58" s="13">
        <v>2.0500000000000001E-2</v>
      </c>
    </row>
    <row r="59" spans="1:34" ht="15" customHeight="1" x14ac:dyDescent="0.3">
      <c r="A59" s="4" t="s">
        <v>72</v>
      </c>
      <c r="B59" s="11" t="s">
        <v>42</v>
      </c>
      <c r="C59" s="12">
        <v>55.602378999999999</v>
      </c>
      <c r="D59" s="12">
        <v>43.685169000000002</v>
      </c>
      <c r="E59" s="12">
        <v>46.086253999999997</v>
      </c>
      <c r="F59" s="12">
        <v>52.528320000000001</v>
      </c>
      <c r="G59" s="12">
        <v>60.527327999999997</v>
      </c>
      <c r="H59" s="12">
        <v>66.315612999999999</v>
      </c>
      <c r="I59" s="12">
        <v>68.017357000000004</v>
      </c>
      <c r="J59" s="12">
        <v>73.849273999999994</v>
      </c>
      <c r="K59" s="12">
        <v>76.357062999999997</v>
      </c>
      <c r="L59" s="12">
        <v>78.079787999999994</v>
      </c>
      <c r="M59" s="12">
        <v>75.044478999999995</v>
      </c>
      <c r="N59" s="12">
        <v>81.686653000000007</v>
      </c>
      <c r="O59" s="12">
        <v>83.110893000000004</v>
      </c>
      <c r="P59" s="12">
        <v>84.176841999999994</v>
      </c>
      <c r="Q59" s="12">
        <v>84.779304999999994</v>
      </c>
      <c r="R59" s="12">
        <v>85.505035000000007</v>
      </c>
      <c r="S59" s="12">
        <v>86.176231000000001</v>
      </c>
      <c r="T59" s="12">
        <v>86.591460999999995</v>
      </c>
      <c r="U59" s="12">
        <v>88.015259</v>
      </c>
      <c r="V59" s="12">
        <v>87.955391000000006</v>
      </c>
      <c r="W59" s="12">
        <v>91.001266000000001</v>
      </c>
      <c r="X59" s="12">
        <v>91.454909999999998</v>
      </c>
      <c r="Y59" s="12">
        <v>91.283446999999995</v>
      </c>
      <c r="Z59" s="12">
        <v>94.960205000000002</v>
      </c>
      <c r="AA59" s="12">
        <v>95.929764000000006</v>
      </c>
      <c r="AB59" s="12">
        <v>95.573188999999999</v>
      </c>
      <c r="AC59" s="12">
        <v>98.783530999999996</v>
      </c>
      <c r="AD59" s="12">
        <v>100.34427599999999</v>
      </c>
      <c r="AE59" s="12">
        <v>100.865723</v>
      </c>
      <c r="AF59" s="12">
        <v>101.438255</v>
      </c>
      <c r="AG59" s="12">
        <v>102.20639799999999</v>
      </c>
      <c r="AH59" s="13">
        <v>2.0500000000000001E-2</v>
      </c>
    </row>
    <row r="60" spans="1:34" ht="15" customHeight="1" x14ac:dyDescent="0.3">
      <c r="A60" s="4" t="s">
        <v>73</v>
      </c>
      <c r="B60" s="10" t="s">
        <v>74</v>
      </c>
      <c r="C60" s="20">
        <v>1.900239</v>
      </c>
      <c r="D60" s="20">
        <v>1.936922</v>
      </c>
      <c r="E60" s="20">
        <v>1.967684</v>
      </c>
      <c r="F60" s="20">
        <v>2.0527319999999998</v>
      </c>
      <c r="G60" s="20">
        <v>2.0852149999999998</v>
      </c>
      <c r="H60" s="20">
        <v>2.125947</v>
      </c>
      <c r="I60" s="20">
        <v>2.1512669999999998</v>
      </c>
      <c r="J60" s="20">
        <v>2.1769379999999998</v>
      </c>
      <c r="K60" s="20">
        <v>2.227427</v>
      </c>
      <c r="L60" s="20">
        <v>2.2541220000000002</v>
      </c>
      <c r="M60" s="20">
        <v>2.3302529999999999</v>
      </c>
      <c r="N60" s="20">
        <v>2.3449979999999999</v>
      </c>
      <c r="O60" s="20">
        <v>2.382676</v>
      </c>
      <c r="P60" s="20">
        <v>2.3957660000000001</v>
      </c>
      <c r="Q60" s="20">
        <v>2.413983</v>
      </c>
      <c r="R60" s="20">
        <v>2.4263490000000001</v>
      </c>
      <c r="S60" s="20">
        <v>2.4469500000000002</v>
      </c>
      <c r="T60" s="20">
        <v>2.4706009999999998</v>
      </c>
      <c r="U60" s="20">
        <v>2.4983550000000001</v>
      </c>
      <c r="V60" s="20">
        <v>2.5002970000000002</v>
      </c>
      <c r="W60" s="20">
        <v>2.544489</v>
      </c>
      <c r="X60" s="20">
        <v>2.5696310000000002</v>
      </c>
      <c r="Y60" s="20">
        <v>2.5839120000000002</v>
      </c>
      <c r="Z60" s="20">
        <v>2.6069789999999999</v>
      </c>
      <c r="AA60" s="20">
        <v>2.614541</v>
      </c>
      <c r="AB60" s="20">
        <v>2.6044309999999999</v>
      </c>
      <c r="AC60" s="20">
        <v>2.6417419999999998</v>
      </c>
      <c r="AD60" s="20">
        <v>2.656987</v>
      </c>
      <c r="AE60" s="20">
        <v>2.6625800000000002</v>
      </c>
      <c r="AF60" s="20">
        <v>2.6639360000000001</v>
      </c>
      <c r="AG60" s="20">
        <v>2.6642610000000002</v>
      </c>
      <c r="AH60" s="21">
        <v>1.1329000000000001E-2</v>
      </c>
    </row>
    <row r="63" spans="1:34" ht="15" customHeight="1" x14ac:dyDescent="0.3">
      <c r="B63" s="10" t="s">
        <v>75</v>
      </c>
    </row>
    <row r="64" spans="1:34" ht="15" customHeight="1" x14ac:dyDescent="0.3">
      <c r="B64" s="10" t="s">
        <v>76</v>
      </c>
    </row>
    <row r="65" spans="1:34" ht="15" customHeight="1" x14ac:dyDescent="0.3">
      <c r="A65" s="4" t="s">
        <v>77</v>
      </c>
      <c r="B65" s="11" t="s">
        <v>24</v>
      </c>
      <c r="C65" s="12">
        <v>41.186000999999997</v>
      </c>
      <c r="D65" s="12">
        <v>47.067000999999998</v>
      </c>
      <c r="E65" s="12">
        <v>50.944332000000003</v>
      </c>
      <c r="F65" s="12">
        <v>56.853104000000002</v>
      </c>
      <c r="G65" s="12">
        <v>61.464965999999997</v>
      </c>
      <c r="H65" s="12">
        <v>65.741164999999995</v>
      </c>
      <c r="I65" s="12">
        <v>70.597144999999998</v>
      </c>
      <c r="J65" s="12">
        <v>74.895163999999994</v>
      </c>
      <c r="K65" s="12">
        <v>79.556824000000006</v>
      </c>
      <c r="L65" s="12">
        <v>84.021987999999993</v>
      </c>
      <c r="M65" s="12">
        <v>88.782539</v>
      </c>
      <c r="N65" s="12">
        <v>92.990951999999993</v>
      </c>
      <c r="O65" s="12">
        <v>97.858131</v>
      </c>
      <c r="P65" s="12">
        <v>101.731178</v>
      </c>
      <c r="Q65" s="12">
        <v>105.69770800000001</v>
      </c>
      <c r="R65" s="12">
        <v>109.162842</v>
      </c>
      <c r="S65" s="12">
        <v>113.497246</v>
      </c>
      <c r="T65" s="12">
        <v>118.18248</v>
      </c>
      <c r="U65" s="12">
        <v>122.924004</v>
      </c>
      <c r="V65" s="12">
        <v>125.920807</v>
      </c>
      <c r="W65" s="12">
        <v>132.46168499999999</v>
      </c>
      <c r="X65" s="12">
        <v>137.70674099999999</v>
      </c>
      <c r="Y65" s="12">
        <v>142.16511499999999</v>
      </c>
      <c r="Z65" s="12">
        <v>147.97259500000001</v>
      </c>
      <c r="AA65" s="12">
        <v>153.10218800000001</v>
      </c>
      <c r="AB65" s="12">
        <v>155.75962799999999</v>
      </c>
      <c r="AC65" s="12">
        <v>163.09445199999999</v>
      </c>
      <c r="AD65" s="12">
        <v>169.01828</v>
      </c>
      <c r="AE65" s="12">
        <v>174.192993</v>
      </c>
      <c r="AF65" s="12">
        <v>179.72056599999999</v>
      </c>
      <c r="AG65" s="12">
        <v>185.44593800000001</v>
      </c>
      <c r="AH65" s="13">
        <v>5.1435000000000002E-2</v>
      </c>
    </row>
    <row r="66" spans="1:34" ht="15" customHeight="1" x14ac:dyDescent="0.3">
      <c r="A66" s="4" t="s">
        <v>78</v>
      </c>
      <c r="B66" s="11" t="s">
        <v>26</v>
      </c>
      <c r="C66" s="12">
        <v>38.757998999999998</v>
      </c>
      <c r="D66" s="12">
        <v>44.720001000000003</v>
      </c>
      <c r="E66" s="12">
        <v>48.897179000000001</v>
      </c>
      <c r="F66" s="12">
        <v>55.067394</v>
      </c>
      <c r="G66" s="12">
        <v>59.481532999999999</v>
      </c>
      <c r="H66" s="12">
        <v>63.784301999999997</v>
      </c>
      <c r="I66" s="12">
        <v>67.515479999999997</v>
      </c>
      <c r="J66" s="12">
        <v>71.996780000000001</v>
      </c>
      <c r="K66" s="12">
        <v>76.899924999999996</v>
      </c>
      <c r="L66" s="12">
        <v>81.043762000000001</v>
      </c>
      <c r="M66" s="12">
        <v>86.103836000000001</v>
      </c>
      <c r="N66" s="12">
        <v>90.186211</v>
      </c>
      <c r="O66" s="12">
        <v>94.565719999999999</v>
      </c>
      <c r="P66" s="12">
        <v>98.153557000000006</v>
      </c>
      <c r="Q66" s="12">
        <v>101.723167</v>
      </c>
      <c r="R66" s="12">
        <v>105.202156</v>
      </c>
      <c r="S66" s="12">
        <v>109.375084</v>
      </c>
      <c r="T66" s="12">
        <v>113.679169</v>
      </c>
      <c r="U66" s="12">
        <v>118.432999</v>
      </c>
      <c r="V66" s="12">
        <v>121.383369</v>
      </c>
      <c r="W66" s="12">
        <v>128.105423</v>
      </c>
      <c r="X66" s="12">
        <v>133.31764200000001</v>
      </c>
      <c r="Y66" s="12">
        <v>137.82901000000001</v>
      </c>
      <c r="Z66" s="12">
        <v>143.03898599999999</v>
      </c>
      <c r="AA66" s="12">
        <v>147.68229700000001</v>
      </c>
      <c r="AB66" s="12">
        <v>149.141998</v>
      </c>
      <c r="AC66" s="12">
        <v>157.63751199999999</v>
      </c>
      <c r="AD66" s="12">
        <v>163.22340399999999</v>
      </c>
      <c r="AE66" s="12">
        <v>167.30110199999999</v>
      </c>
      <c r="AF66" s="12">
        <v>172.02200300000001</v>
      </c>
      <c r="AG66" s="12">
        <v>177.941666</v>
      </c>
      <c r="AH66" s="13">
        <v>5.2116999999999997E-2</v>
      </c>
    </row>
    <row r="67" spans="1:34" ht="15" customHeight="1" x14ac:dyDescent="0.3">
      <c r="A67" s="4" t="s">
        <v>79</v>
      </c>
      <c r="B67" s="11" t="s">
        <v>28</v>
      </c>
      <c r="C67" s="12">
        <v>36.858001999999999</v>
      </c>
      <c r="D67" s="12">
        <v>42.071998999999998</v>
      </c>
      <c r="E67" s="12">
        <v>49.681579999999997</v>
      </c>
      <c r="F67" s="12">
        <v>55.261958999999997</v>
      </c>
      <c r="G67" s="12">
        <v>60.135330000000003</v>
      </c>
      <c r="H67" s="12">
        <v>64.313537999999994</v>
      </c>
      <c r="I67" s="12">
        <v>68.299858</v>
      </c>
      <c r="J67" s="12">
        <v>72.59581</v>
      </c>
      <c r="K67" s="12">
        <v>77.120529000000005</v>
      </c>
      <c r="L67" s="12">
        <v>81.109322000000006</v>
      </c>
      <c r="M67" s="12">
        <v>85.217162999999999</v>
      </c>
      <c r="N67" s="12">
        <v>89.266098</v>
      </c>
      <c r="O67" s="12">
        <v>93.342026000000004</v>
      </c>
      <c r="P67" s="12">
        <v>97.108788000000004</v>
      </c>
      <c r="Q67" s="12">
        <v>100.044754</v>
      </c>
      <c r="R67" s="12">
        <v>103.36673</v>
      </c>
      <c r="S67" s="12">
        <v>107.32176200000001</v>
      </c>
      <c r="T67" s="12">
        <v>110.41821299999999</v>
      </c>
      <c r="U67" s="12">
        <v>115.087334</v>
      </c>
      <c r="V67" s="12">
        <v>117.90673099999999</v>
      </c>
      <c r="W67" s="12">
        <v>125.464493</v>
      </c>
      <c r="X67" s="12">
        <v>130.45584099999999</v>
      </c>
      <c r="Y67" s="12">
        <v>135.33637999999999</v>
      </c>
      <c r="Z67" s="12">
        <v>141.186127</v>
      </c>
      <c r="AA67" s="12">
        <v>145.687454</v>
      </c>
      <c r="AB67" s="12">
        <v>148.27795399999999</v>
      </c>
      <c r="AC67" s="12">
        <v>156.041428</v>
      </c>
      <c r="AD67" s="12">
        <v>161.542328</v>
      </c>
      <c r="AE67" s="12">
        <v>165.58783</v>
      </c>
      <c r="AF67" s="12">
        <v>170.876678</v>
      </c>
      <c r="AG67" s="12">
        <v>175.53042600000001</v>
      </c>
      <c r="AH67" s="13">
        <v>5.3401999999999998E-2</v>
      </c>
    </row>
    <row r="69" spans="1:34" ht="15" customHeight="1" x14ac:dyDescent="0.3">
      <c r="B69" s="10" t="s">
        <v>80</v>
      </c>
    </row>
    <row r="70" spans="1:34" ht="15" customHeight="1" x14ac:dyDescent="0.3">
      <c r="B70" s="10" t="s">
        <v>81</v>
      </c>
    </row>
    <row r="71" spans="1:34" ht="15" customHeight="1" x14ac:dyDescent="0.3">
      <c r="B71" s="10" t="s">
        <v>32</v>
      </c>
    </row>
    <row r="72" spans="1:34" ht="15" customHeight="1" x14ac:dyDescent="0.3">
      <c r="A72" s="4" t="s">
        <v>82</v>
      </c>
      <c r="B72" s="11" t="s">
        <v>34</v>
      </c>
      <c r="C72" s="14">
        <v>1.5818030000000001</v>
      </c>
      <c r="D72" s="14">
        <v>1.593728</v>
      </c>
      <c r="E72" s="14">
        <v>1.6479889999999999</v>
      </c>
      <c r="F72" s="14">
        <v>1.7015560000000001</v>
      </c>
      <c r="G72" s="14">
        <v>1.7745979999999999</v>
      </c>
      <c r="H72" s="14">
        <v>1.8632390000000001</v>
      </c>
      <c r="I72" s="14">
        <v>1.9572799999999999</v>
      </c>
      <c r="J72" s="14">
        <v>2.047841</v>
      </c>
      <c r="K72" s="14">
        <v>2.1553879999999999</v>
      </c>
      <c r="L72" s="14">
        <v>2.2551199999999998</v>
      </c>
      <c r="M72" s="14">
        <v>2.3775590000000002</v>
      </c>
      <c r="N72" s="14">
        <v>2.4770639999999999</v>
      </c>
      <c r="O72" s="14">
        <v>2.5847869999999999</v>
      </c>
      <c r="P72" s="14">
        <v>2.6842769999999998</v>
      </c>
      <c r="Q72" s="14">
        <v>2.7775050000000001</v>
      </c>
      <c r="R72" s="14">
        <v>2.8687619999999998</v>
      </c>
      <c r="S72" s="14">
        <v>2.9630320000000001</v>
      </c>
      <c r="T72" s="14">
        <v>3.056619</v>
      </c>
      <c r="U72" s="14">
        <v>3.1562039999999998</v>
      </c>
      <c r="V72" s="14">
        <v>3.2518229999999999</v>
      </c>
      <c r="W72" s="14">
        <v>3.3602219999999998</v>
      </c>
      <c r="X72" s="14">
        <v>3.4735779999999998</v>
      </c>
      <c r="Y72" s="14">
        <v>3.5823969999999998</v>
      </c>
      <c r="Z72" s="14">
        <v>3.7021869999999999</v>
      </c>
      <c r="AA72" s="14">
        <v>3.82131</v>
      </c>
      <c r="AB72" s="14">
        <v>3.9278949999999999</v>
      </c>
      <c r="AC72" s="14">
        <v>4.0649139999999999</v>
      </c>
      <c r="AD72" s="14">
        <v>4.2143110000000004</v>
      </c>
      <c r="AE72" s="14">
        <v>4.361186</v>
      </c>
      <c r="AF72" s="14">
        <v>4.5129780000000004</v>
      </c>
      <c r="AG72" s="14">
        <v>4.6718380000000002</v>
      </c>
      <c r="AH72" s="13">
        <v>3.6759E-2</v>
      </c>
    </row>
    <row r="73" spans="1:34" ht="15" customHeight="1" x14ac:dyDescent="0.3">
      <c r="A73" s="4" t="s">
        <v>83</v>
      </c>
      <c r="B73" s="11" t="s">
        <v>36</v>
      </c>
      <c r="C73" s="14">
        <v>2.4392269999999998</v>
      </c>
      <c r="D73" s="14">
        <v>2.4684249999999999</v>
      </c>
      <c r="E73" s="14">
        <v>2.6632699999999998</v>
      </c>
      <c r="F73" s="14">
        <v>2.9571800000000001</v>
      </c>
      <c r="G73" s="14">
        <v>3.161368</v>
      </c>
      <c r="H73" s="14">
        <v>3.3541150000000002</v>
      </c>
      <c r="I73" s="14">
        <v>3.552559</v>
      </c>
      <c r="J73" s="14">
        <v>3.688828</v>
      </c>
      <c r="K73" s="14">
        <v>3.8580139999999998</v>
      </c>
      <c r="L73" s="14">
        <v>3.9941620000000002</v>
      </c>
      <c r="M73" s="14">
        <v>4.1653950000000002</v>
      </c>
      <c r="N73" s="14">
        <v>4.3073870000000003</v>
      </c>
      <c r="O73" s="14">
        <v>4.4598930000000001</v>
      </c>
      <c r="P73" s="14">
        <v>4.5894440000000003</v>
      </c>
      <c r="Q73" s="14">
        <v>4.7145060000000001</v>
      </c>
      <c r="R73" s="14">
        <v>4.8393420000000003</v>
      </c>
      <c r="S73" s="14">
        <v>4.9618679999999999</v>
      </c>
      <c r="T73" s="14">
        <v>5.1164449999999997</v>
      </c>
      <c r="U73" s="14">
        <v>5.2688769999999998</v>
      </c>
      <c r="V73" s="14">
        <v>5.3767519999999998</v>
      </c>
      <c r="W73" s="14">
        <v>5.5747600000000004</v>
      </c>
      <c r="X73" s="14">
        <v>5.7426329999999997</v>
      </c>
      <c r="Y73" s="14">
        <v>5.8996209999999998</v>
      </c>
      <c r="Z73" s="14">
        <v>6.0954030000000001</v>
      </c>
      <c r="AA73" s="14">
        <v>6.2406680000000003</v>
      </c>
      <c r="AB73" s="14">
        <v>6.3969050000000003</v>
      </c>
      <c r="AC73" s="14">
        <v>6.6349600000000004</v>
      </c>
      <c r="AD73" s="14">
        <v>6.8418780000000003</v>
      </c>
      <c r="AE73" s="14">
        <v>7.024184</v>
      </c>
      <c r="AF73" s="14">
        <v>7.2529810000000001</v>
      </c>
      <c r="AG73" s="14">
        <v>7.4561609999999998</v>
      </c>
      <c r="AH73" s="13">
        <v>3.7948000000000003E-2</v>
      </c>
    </row>
    <row r="75" spans="1:34" ht="15" customHeight="1" x14ac:dyDescent="0.3">
      <c r="B75" s="10" t="s">
        <v>37</v>
      </c>
    </row>
    <row r="76" spans="1:34" ht="15" customHeight="1" x14ac:dyDescent="0.3">
      <c r="A76" s="4" t="s">
        <v>84</v>
      </c>
      <c r="B76" s="11" t="s">
        <v>36</v>
      </c>
      <c r="C76" s="14">
        <v>2.4497680000000002</v>
      </c>
      <c r="D76" s="14">
        <v>2.4858720000000001</v>
      </c>
      <c r="E76" s="14">
        <v>2.5331589999999999</v>
      </c>
      <c r="F76" s="14">
        <v>2.6817690000000001</v>
      </c>
      <c r="G76" s="14">
        <v>2.7377590000000001</v>
      </c>
      <c r="H76" s="14">
        <v>2.7737090000000002</v>
      </c>
      <c r="I76" s="14">
        <v>2.8075350000000001</v>
      </c>
      <c r="J76" s="14">
        <v>2.9250180000000001</v>
      </c>
      <c r="K76" s="14">
        <v>3.0756600000000001</v>
      </c>
      <c r="L76" s="14">
        <v>3.1921689999999998</v>
      </c>
      <c r="M76" s="14">
        <v>3.3879269999999999</v>
      </c>
      <c r="N76" s="14">
        <v>3.5105819999999999</v>
      </c>
      <c r="O76" s="14">
        <v>3.6507640000000001</v>
      </c>
      <c r="P76" s="14">
        <v>3.7616179999999999</v>
      </c>
      <c r="Q76" s="14">
        <v>3.868627</v>
      </c>
      <c r="R76" s="14">
        <v>3.9750860000000001</v>
      </c>
      <c r="S76" s="14">
        <v>4.0784330000000004</v>
      </c>
      <c r="T76" s="14">
        <v>4.215357</v>
      </c>
      <c r="U76" s="14">
        <v>4.3494419999999998</v>
      </c>
      <c r="V76" s="14">
        <v>4.4386450000000002</v>
      </c>
      <c r="W76" s="14">
        <v>4.6174689999999998</v>
      </c>
      <c r="X76" s="14">
        <v>4.7657049999999996</v>
      </c>
      <c r="Y76" s="14">
        <v>4.9018920000000001</v>
      </c>
      <c r="Z76" s="14">
        <v>5.0753630000000003</v>
      </c>
      <c r="AA76" s="14">
        <v>5.1975290000000003</v>
      </c>
      <c r="AB76" s="14">
        <v>5.3290810000000004</v>
      </c>
      <c r="AC76" s="14">
        <v>5.540972</v>
      </c>
      <c r="AD76" s="14">
        <v>5.7200439999999997</v>
      </c>
      <c r="AE76" s="14">
        <v>5.8740990000000002</v>
      </c>
      <c r="AF76" s="14">
        <v>6.070805</v>
      </c>
      <c r="AG76" s="14">
        <v>6.2401470000000003</v>
      </c>
      <c r="AH76" s="13">
        <v>3.1657999999999999E-2</v>
      </c>
    </row>
    <row r="77" spans="1:34" ht="15" customHeight="1" x14ac:dyDescent="0.3">
      <c r="A77" s="4" t="s">
        <v>85</v>
      </c>
      <c r="B77" s="11" t="s">
        <v>40</v>
      </c>
      <c r="C77" s="14">
        <v>0.785354</v>
      </c>
      <c r="D77" s="14">
        <v>0.619336</v>
      </c>
      <c r="E77" s="14">
        <v>0.79428699999999997</v>
      </c>
      <c r="F77" s="14">
        <v>1.051396</v>
      </c>
      <c r="G77" s="14">
        <v>1.25098</v>
      </c>
      <c r="H77" s="14">
        <v>1.445746</v>
      </c>
      <c r="I77" s="14">
        <v>1.631813</v>
      </c>
      <c r="J77" s="14">
        <v>1.723584</v>
      </c>
      <c r="K77" s="14">
        <v>1.8375600000000001</v>
      </c>
      <c r="L77" s="14">
        <v>1.9354439999999999</v>
      </c>
      <c r="M77" s="14">
        <v>2.0574669999999999</v>
      </c>
      <c r="N77" s="14">
        <v>2.152819</v>
      </c>
      <c r="O77" s="14">
        <v>2.2579159999999998</v>
      </c>
      <c r="P77" s="14">
        <v>2.3451939999999998</v>
      </c>
      <c r="Q77" s="14">
        <v>2.420747</v>
      </c>
      <c r="R77" s="14">
        <v>2.5008550000000001</v>
      </c>
      <c r="S77" s="14">
        <v>2.5629360000000001</v>
      </c>
      <c r="T77" s="14">
        <v>2.6120130000000001</v>
      </c>
      <c r="U77" s="14">
        <v>2.7229749999999999</v>
      </c>
      <c r="V77" s="14">
        <v>2.7815530000000002</v>
      </c>
      <c r="W77" s="14">
        <v>3.0398710000000002</v>
      </c>
      <c r="X77" s="14">
        <v>3.168952</v>
      </c>
      <c r="Y77" s="14">
        <v>3.267118</v>
      </c>
      <c r="Z77" s="14">
        <v>3.3508429999999998</v>
      </c>
      <c r="AA77" s="14">
        <v>3.459317</v>
      </c>
      <c r="AB77" s="14">
        <v>3.5465610000000001</v>
      </c>
      <c r="AC77" s="14">
        <v>3.6842920000000001</v>
      </c>
      <c r="AD77" s="14">
        <v>3.8171560000000002</v>
      </c>
      <c r="AE77" s="14">
        <v>3.9448639999999999</v>
      </c>
      <c r="AF77" s="14">
        <v>4.0861989999999997</v>
      </c>
      <c r="AG77" s="14">
        <v>4.2347450000000002</v>
      </c>
      <c r="AH77" s="13">
        <v>5.7771999999999997E-2</v>
      </c>
    </row>
    <row r="79" spans="1:34" ht="15" customHeight="1" x14ac:dyDescent="0.3">
      <c r="B79" s="10" t="s">
        <v>43</v>
      </c>
    </row>
    <row r="80" spans="1:34" ht="15" customHeight="1" x14ac:dyDescent="0.3">
      <c r="A80" s="4" t="s">
        <v>86</v>
      </c>
      <c r="B80" s="11" t="s">
        <v>34</v>
      </c>
      <c r="C80" s="14">
        <v>0.69708899999999996</v>
      </c>
      <c r="D80" s="14">
        <v>0.79227899999999996</v>
      </c>
      <c r="E80" s="14">
        <v>0.86723700000000004</v>
      </c>
      <c r="F80" s="14">
        <v>0.904555</v>
      </c>
      <c r="G80" s="14">
        <v>0.95949899999999999</v>
      </c>
      <c r="H80" s="14">
        <v>1.0212779999999999</v>
      </c>
      <c r="I80" s="14">
        <v>1.079324</v>
      </c>
      <c r="J80" s="14">
        <v>1.1285430000000001</v>
      </c>
      <c r="K80" s="14">
        <v>1.2030879999999999</v>
      </c>
      <c r="L80" s="14">
        <v>1.2584630000000001</v>
      </c>
      <c r="M80" s="14">
        <v>1.3220780000000001</v>
      </c>
      <c r="N80" s="14">
        <v>1.3802350000000001</v>
      </c>
      <c r="O80" s="14">
        <v>1.4482079999999999</v>
      </c>
      <c r="P80" s="14">
        <v>1.5063660000000001</v>
      </c>
      <c r="Q80" s="14">
        <v>1.5586800000000001</v>
      </c>
      <c r="R80" s="14">
        <v>1.6116509999999999</v>
      </c>
      <c r="S80" s="14">
        <v>1.6709210000000001</v>
      </c>
      <c r="T80" s="14">
        <v>1.7280979999999999</v>
      </c>
      <c r="U80" s="14">
        <v>1.792886</v>
      </c>
      <c r="V80" s="14">
        <v>1.848902</v>
      </c>
      <c r="W80" s="14">
        <v>1.9229830000000001</v>
      </c>
      <c r="X80" s="14">
        <v>1.9966630000000001</v>
      </c>
      <c r="Y80" s="14">
        <v>2.0584709999999999</v>
      </c>
      <c r="Z80" s="14">
        <v>2.1360440000000001</v>
      </c>
      <c r="AA80" s="14">
        <v>2.2052209999999999</v>
      </c>
      <c r="AB80" s="14">
        <v>2.2547790000000001</v>
      </c>
      <c r="AC80" s="14">
        <v>2.3528959999999999</v>
      </c>
      <c r="AD80" s="14">
        <v>2.4519139999999999</v>
      </c>
      <c r="AE80" s="14">
        <v>2.5361699999999998</v>
      </c>
      <c r="AF80" s="14">
        <v>2.625712</v>
      </c>
      <c r="AG80" s="14">
        <v>2.7208709999999998</v>
      </c>
      <c r="AH80" s="13">
        <v>4.6439000000000001E-2</v>
      </c>
    </row>
    <row r="81" spans="1:34" ht="15" customHeight="1" x14ac:dyDescent="0.3">
      <c r="A81" s="4" t="s">
        <v>87</v>
      </c>
      <c r="B81" s="11" t="s">
        <v>36</v>
      </c>
      <c r="C81" s="14">
        <v>2.4395690000000001</v>
      </c>
      <c r="D81" s="14">
        <v>2.469128</v>
      </c>
      <c r="E81" s="14">
        <v>2.5218880000000001</v>
      </c>
      <c r="F81" s="14">
        <v>2.6783589999999999</v>
      </c>
      <c r="G81" s="14">
        <v>2.7356069999999999</v>
      </c>
      <c r="H81" s="14">
        <v>2.7723119999999999</v>
      </c>
      <c r="I81" s="14">
        <v>2.806883</v>
      </c>
      <c r="J81" s="14">
        <v>2.9245890000000001</v>
      </c>
      <c r="K81" s="14">
        <v>3.0767250000000002</v>
      </c>
      <c r="L81" s="14">
        <v>3.194731</v>
      </c>
      <c r="M81" s="14">
        <v>3.3454090000000001</v>
      </c>
      <c r="N81" s="14">
        <v>3.4683130000000002</v>
      </c>
      <c r="O81" s="14">
        <v>3.6009479999999998</v>
      </c>
      <c r="P81" s="14">
        <v>3.7100439999999999</v>
      </c>
      <c r="Q81" s="14">
        <v>3.8162400000000001</v>
      </c>
      <c r="R81" s="14">
        <v>3.9221900000000001</v>
      </c>
      <c r="S81" s="14">
        <v>4.0227259999999996</v>
      </c>
      <c r="T81" s="14">
        <v>4.1589460000000003</v>
      </c>
      <c r="U81" s="14">
        <v>4.2906579999999996</v>
      </c>
      <c r="V81" s="14">
        <v>4.3788419999999997</v>
      </c>
      <c r="W81" s="14">
        <v>4.5564080000000002</v>
      </c>
      <c r="X81" s="14">
        <v>4.7044949999999996</v>
      </c>
      <c r="Y81" s="14">
        <v>4.8394750000000002</v>
      </c>
      <c r="Z81" s="14">
        <v>5.0092540000000003</v>
      </c>
      <c r="AA81" s="14">
        <v>5.1301860000000001</v>
      </c>
      <c r="AB81" s="14">
        <v>5.2618119999999999</v>
      </c>
      <c r="AC81" s="14">
        <v>5.4730040000000004</v>
      </c>
      <c r="AD81" s="14">
        <v>5.6518790000000001</v>
      </c>
      <c r="AE81" s="14">
        <v>5.8057869999999996</v>
      </c>
      <c r="AF81" s="14">
        <v>6.002211</v>
      </c>
      <c r="AG81" s="14">
        <v>6.1711179999999999</v>
      </c>
      <c r="AH81" s="13">
        <v>3.1419000000000002E-2</v>
      </c>
    </row>
    <row r="82" spans="1:34" ht="15" customHeight="1" x14ac:dyDescent="0.3">
      <c r="A82" s="4" t="s">
        <v>88</v>
      </c>
      <c r="B82" s="11" t="s">
        <v>40</v>
      </c>
      <c r="C82" s="14">
        <v>0.81172999999999995</v>
      </c>
      <c r="D82" s="14">
        <v>0.67023600000000005</v>
      </c>
      <c r="E82" s="14">
        <v>0.89563400000000004</v>
      </c>
      <c r="F82" s="14">
        <v>1.202496</v>
      </c>
      <c r="G82" s="14">
        <v>1.4531719999999999</v>
      </c>
      <c r="H82" s="14">
        <v>1.700177</v>
      </c>
      <c r="I82" s="14">
        <v>1.945983</v>
      </c>
      <c r="J82" s="14">
        <v>2.0502050000000001</v>
      </c>
      <c r="K82" s="14">
        <v>2.1774420000000001</v>
      </c>
      <c r="L82" s="14">
        <v>2.2802359999999999</v>
      </c>
      <c r="M82" s="14">
        <v>2.409376</v>
      </c>
      <c r="N82" s="14">
        <v>2.5140739999999999</v>
      </c>
      <c r="O82" s="14">
        <v>2.627364</v>
      </c>
      <c r="P82" s="14">
        <v>2.7229999999999999</v>
      </c>
      <c r="Q82" s="14">
        <v>2.8069410000000001</v>
      </c>
      <c r="R82" s="14">
        <v>2.8953129999999998</v>
      </c>
      <c r="S82" s="14">
        <v>2.9663189999999999</v>
      </c>
      <c r="T82" s="14">
        <v>3.024896</v>
      </c>
      <c r="U82" s="14">
        <v>3.144504</v>
      </c>
      <c r="V82" s="14">
        <v>3.211452</v>
      </c>
      <c r="W82" s="14">
        <v>3.4464030000000001</v>
      </c>
      <c r="X82" s="14">
        <v>3.5761630000000002</v>
      </c>
      <c r="Y82" s="14">
        <v>3.6905779999999999</v>
      </c>
      <c r="Z82" s="14">
        <v>3.8199390000000002</v>
      </c>
      <c r="AA82" s="14">
        <v>3.9399090000000001</v>
      </c>
      <c r="AB82" s="14">
        <v>4.038735</v>
      </c>
      <c r="AC82" s="14">
        <v>4.1896120000000003</v>
      </c>
      <c r="AD82" s="14">
        <v>4.3360810000000001</v>
      </c>
      <c r="AE82" s="14">
        <v>4.4781700000000004</v>
      </c>
      <c r="AF82" s="14">
        <v>4.6346800000000004</v>
      </c>
      <c r="AG82" s="14">
        <v>4.7987229999999998</v>
      </c>
      <c r="AH82" s="13">
        <v>6.1020999999999999E-2</v>
      </c>
    </row>
    <row r="84" spans="1:34" ht="15" customHeight="1" x14ac:dyDescent="0.3">
      <c r="B84" s="10" t="s">
        <v>48</v>
      </c>
    </row>
    <row r="85" spans="1:34" ht="15" customHeight="1" x14ac:dyDescent="0.3">
      <c r="A85" s="4" t="s">
        <v>89</v>
      </c>
      <c r="B85" s="11" t="s">
        <v>34</v>
      </c>
      <c r="C85" s="14">
        <v>1.0962419999999999</v>
      </c>
      <c r="D85" s="14">
        <v>1.2008220000000001</v>
      </c>
      <c r="E85" s="14">
        <v>1.276786</v>
      </c>
      <c r="F85" s="14">
        <v>1.316638</v>
      </c>
      <c r="G85" s="14">
        <v>1.375237</v>
      </c>
      <c r="H85" s="14">
        <v>1.441478</v>
      </c>
      <c r="I85" s="14">
        <v>1.5054380000000001</v>
      </c>
      <c r="J85" s="14">
        <v>1.5623640000000001</v>
      </c>
      <c r="K85" s="14">
        <v>1.6429119999999999</v>
      </c>
      <c r="L85" s="14">
        <v>1.705975</v>
      </c>
      <c r="M85" s="14">
        <v>1.8245039999999999</v>
      </c>
      <c r="N85" s="14">
        <v>1.890741</v>
      </c>
      <c r="O85" s="14">
        <v>1.972286</v>
      </c>
      <c r="P85" s="14">
        <v>2.0377649999999998</v>
      </c>
      <c r="Q85" s="14">
        <v>2.0981580000000002</v>
      </c>
      <c r="R85" s="14">
        <v>2.159335</v>
      </c>
      <c r="S85" s="14">
        <v>2.2258040000000001</v>
      </c>
      <c r="T85" s="14">
        <v>2.2901989999999999</v>
      </c>
      <c r="U85" s="14">
        <v>2.3612570000000002</v>
      </c>
      <c r="V85" s="14">
        <v>2.4248880000000002</v>
      </c>
      <c r="W85" s="14">
        <v>2.5044309999999999</v>
      </c>
      <c r="X85" s="14">
        <v>2.5838079999999999</v>
      </c>
      <c r="Y85" s="14">
        <v>2.6541410000000001</v>
      </c>
      <c r="Z85" s="14">
        <v>2.7390810000000001</v>
      </c>
      <c r="AA85" s="14">
        <v>2.8183090000000002</v>
      </c>
      <c r="AB85" s="14">
        <v>2.8831500000000001</v>
      </c>
      <c r="AC85" s="14">
        <v>2.9899079999999998</v>
      </c>
      <c r="AD85" s="14">
        <v>3.0981040000000002</v>
      </c>
      <c r="AE85" s="14">
        <v>3.195827</v>
      </c>
      <c r="AF85" s="14">
        <v>3.3000050000000001</v>
      </c>
      <c r="AG85" s="14">
        <v>3.4106209999999999</v>
      </c>
      <c r="AH85" s="13">
        <v>3.8558000000000002E-2</v>
      </c>
    </row>
    <row r="86" spans="1:34" ht="15" customHeight="1" x14ac:dyDescent="0.3">
      <c r="A86" s="4" t="s">
        <v>90</v>
      </c>
      <c r="B86" s="11" t="s">
        <v>51</v>
      </c>
      <c r="C86" s="14">
        <v>2.0029680000000001</v>
      </c>
      <c r="D86" s="14">
        <v>2.1284299999999998</v>
      </c>
      <c r="E86" s="14">
        <v>2.310543</v>
      </c>
      <c r="F86" s="14">
        <v>2.368093</v>
      </c>
      <c r="G86" s="14">
        <v>2.4087969999999999</v>
      </c>
      <c r="H86" s="14">
        <v>2.4980739999999999</v>
      </c>
      <c r="I86" s="14">
        <v>2.57586</v>
      </c>
      <c r="J86" s="14">
        <v>2.6727379999999998</v>
      </c>
      <c r="K86" s="14">
        <v>2.8183820000000002</v>
      </c>
      <c r="L86" s="14">
        <v>2.944458</v>
      </c>
      <c r="M86" s="14">
        <v>3.1501730000000001</v>
      </c>
      <c r="N86" s="14">
        <v>3.2463790000000001</v>
      </c>
      <c r="O86" s="14">
        <v>3.395438</v>
      </c>
      <c r="P86" s="14">
        <v>3.5050319999999999</v>
      </c>
      <c r="Q86" s="14">
        <v>3.6368969999999998</v>
      </c>
      <c r="R86" s="14">
        <v>3.7483749999999998</v>
      </c>
      <c r="S86" s="14">
        <v>3.8823129999999999</v>
      </c>
      <c r="T86" s="14">
        <v>4.0089819999999996</v>
      </c>
      <c r="U86" s="14">
        <v>4.150239</v>
      </c>
      <c r="V86" s="14">
        <v>4.2450510000000001</v>
      </c>
      <c r="W86" s="14">
        <v>4.4124299999999996</v>
      </c>
      <c r="X86" s="14">
        <v>4.5520750000000003</v>
      </c>
      <c r="Y86" s="14">
        <v>4.6835979999999999</v>
      </c>
      <c r="Z86" s="14">
        <v>4.8214689999999996</v>
      </c>
      <c r="AA86" s="14">
        <v>4.9556380000000004</v>
      </c>
      <c r="AB86" s="14">
        <v>5.0476210000000004</v>
      </c>
      <c r="AC86" s="14">
        <v>5.2519</v>
      </c>
      <c r="AD86" s="14">
        <v>5.417535</v>
      </c>
      <c r="AE86" s="14">
        <v>5.5907070000000001</v>
      </c>
      <c r="AF86" s="14">
        <v>5.7405540000000004</v>
      </c>
      <c r="AG86" s="14">
        <v>5.9152360000000002</v>
      </c>
      <c r="AH86" s="13">
        <v>3.6755999999999997E-2</v>
      </c>
    </row>
    <row r="87" spans="1:34" ht="15" customHeight="1" x14ac:dyDescent="0.3">
      <c r="A87" s="4" t="s">
        <v>91</v>
      </c>
      <c r="B87" s="11" t="s">
        <v>53</v>
      </c>
      <c r="C87" s="14">
        <v>1.3924529999999999</v>
      </c>
      <c r="D87" s="14">
        <v>1.4071400000000001</v>
      </c>
      <c r="E87" s="14">
        <v>1.4464760000000001</v>
      </c>
      <c r="F87" s="14">
        <v>1.4351940000000001</v>
      </c>
      <c r="G87" s="14">
        <v>1.422509</v>
      </c>
      <c r="H87" s="14">
        <v>1.4867760000000001</v>
      </c>
      <c r="I87" s="14">
        <v>1.50082</v>
      </c>
      <c r="J87" s="14">
        <v>1.54312</v>
      </c>
      <c r="K87" s="14">
        <v>1.5983419999999999</v>
      </c>
      <c r="L87" s="14">
        <v>1.6362540000000001</v>
      </c>
      <c r="M87" s="14">
        <v>1.712764</v>
      </c>
      <c r="N87" s="14">
        <v>1.7632650000000001</v>
      </c>
      <c r="O87" s="14">
        <v>1.7823439999999999</v>
      </c>
      <c r="P87" s="14">
        <v>1.81304</v>
      </c>
      <c r="Q87" s="14">
        <v>1.8359209999999999</v>
      </c>
      <c r="R87" s="14">
        <v>1.9405829999999999</v>
      </c>
      <c r="S87" s="14">
        <v>2.0216569999999998</v>
      </c>
      <c r="T87" s="14">
        <v>2.0967980000000002</v>
      </c>
      <c r="U87" s="14">
        <v>2.1971699999999998</v>
      </c>
      <c r="V87" s="14">
        <v>2.2777219999999998</v>
      </c>
      <c r="W87" s="14">
        <v>2.3000250000000002</v>
      </c>
      <c r="X87" s="14">
        <v>2.3220589999999999</v>
      </c>
      <c r="Y87" s="14">
        <v>2.3783799999999999</v>
      </c>
      <c r="Z87" s="14">
        <v>2.4050600000000002</v>
      </c>
      <c r="AA87" s="14">
        <v>2.4359280000000001</v>
      </c>
      <c r="AB87" s="14">
        <v>2.4722360000000001</v>
      </c>
      <c r="AC87" s="14">
        <v>2.6047479999999998</v>
      </c>
      <c r="AD87" s="14">
        <v>2.6435520000000001</v>
      </c>
      <c r="AE87" s="14">
        <v>2.6850079999999998</v>
      </c>
      <c r="AF87" s="14">
        <v>2.7646869999999999</v>
      </c>
      <c r="AG87" s="14">
        <v>2.8105899999999999</v>
      </c>
      <c r="AH87" s="13">
        <v>2.3687E-2</v>
      </c>
    </row>
    <row r="88" spans="1:34" ht="15" customHeight="1" x14ac:dyDescent="0.3">
      <c r="A88" s="4" t="s">
        <v>92</v>
      </c>
      <c r="B88" s="11" t="s">
        <v>55</v>
      </c>
      <c r="C88" s="14">
        <v>2.2562500000000001</v>
      </c>
      <c r="D88" s="14">
        <v>2.380668</v>
      </c>
      <c r="E88" s="14">
        <v>2.453773</v>
      </c>
      <c r="F88" s="14">
        <v>2.5514250000000001</v>
      </c>
      <c r="G88" s="14">
        <v>2.6010800000000001</v>
      </c>
      <c r="H88" s="14">
        <v>2.7007539999999999</v>
      </c>
      <c r="I88" s="14">
        <v>2.7885330000000002</v>
      </c>
      <c r="J88" s="14">
        <v>2.8915280000000001</v>
      </c>
      <c r="K88" s="14">
        <v>3.0418759999999998</v>
      </c>
      <c r="L88" s="14">
        <v>3.1736140000000002</v>
      </c>
      <c r="M88" s="14">
        <v>3.4122189999999999</v>
      </c>
      <c r="N88" s="14">
        <v>3.512372</v>
      </c>
      <c r="O88" s="14">
        <v>3.6705700000000001</v>
      </c>
      <c r="P88" s="14">
        <v>3.7840340000000001</v>
      </c>
      <c r="Q88" s="14">
        <v>3.9200740000000001</v>
      </c>
      <c r="R88" s="14">
        <v>4.0363199999999999</v>
      </c>
      <c r="S88" s="14">
        <v>4.175478</v>
      </c>
      <c r="T88" s="14">
        <v>4.3075950000000001</v>
      </c>
      <c r="U88" s="14">
        <v>4.4552040000000002</v>
      </c>
      <c r="V88" s="14">
        <v>4.5539420000000002</v>
      </c>
      <c r="W88" s="14">
        <v>4.7295889999999998</v>
      </c>
      <c r="X88" s="14">
        <v>4.8756940000000002</v>
      </c>
      <c r="Y88" s="14">
        <v>5.0132859999999999</v>
      </c>
      <c r="Z88" s="14">
        <v>5.1591019999999999</v>
      </c>
      <c r="AA88" s="14">
        <v>5.3004639999999998</v>
      </c>
      <c r="AB88" s="14">
        <v>5.3967210000000003</v>
      </c>
      <c r="AC88" s="14">
        <v>5.611199</v>
      </c>
      <c r="AD88" s="14">
        <v>5.785647</v>
      </c>
      <c r="AE88" s="14">
        <v>5.9671580000000004</v>
      </c>
      <c r="AF88" s="14">
        <v>6.1249909999999996</v>
      </c>
      <c r="AG88" s="14">
        <v>6.3093890000000004</v>
      </c>
      <c r="AH88" s="13">
        <v>3.4872E-2</v>
      </c>
    </row>
    <row r="89" spans="1:34" ht="15" customHeight="1" x14ac:dyDescent="0.3">
      <c r="A89" s="4" t="s">
        <v>93</v>
      </c>
      <c r="B89" s="11" t="s">
        <v>57</v>
      </c>
      <c r="C89" s="14">
        <v>1.291768</v>
      </c>
      <c r="D89" s="14">
        <v>1.4163650000000001</v>
      </c>
      <c r="E89" s="14">
        <v>1.5747580000000001</v>
      </c>
      <c r="F89" s="14">
        <v>1.7748189999999999</v>
      </c>
      <c r="G89" s="14">
        <v>1.944644</v>
      </c>
      <c r="H89" s="14">
        <v>2.080104</v>
      </c>
      <c r="I89" s="14">
        <v>2.2125430000000001</v>
      </c>
      <c r="J89" s="14">
        <v>2.3175680000000001</v>
      </c>
      <c r="K89" s="14">
        <v>2.4622769999999998</v>
      </c>
      <c r="L89" s="14">
        <v>2.5704229999999999</v>
      </c>
      <c r="M89" s="14">
        <v>2.7089050000000001</v>
      </c>
      <c r="N89" s="14">
        <v>2.8350559999999998</v>
      </c>
      <c r="O89" s="14">
        <v>2.96665</v>
      </c>
      <c r="P89" s="14">
        <v>3.0761790000000002</v>
      </c>
      <c r="Q89" s="14">
        <v>3.174534</v>
      </c>
      <c r="R89" s="14">
        <v>3.2744059999999999</v>
      </c>
      <c r="S89" s="14">
        <v>3.3735560000000002</v>
      </c>
      <c r="T89" s="14">
        <v>3.5039889999999998</v>
      </c>
      <c r="U89" s="14">
        <v>3.6372550000000001</v>
      </c>
      <c r="V89" s="14">
        <v>3.721956</v>
      </c>
      <c r="W89" s="14">
        <v>3.887283</v>
      </c>
      <c r="X89" s="14">
        <v>4.0268839999999999</v>
      </c>
      <c r="Y89" s="14">
        <v>4.1549899999999997</v>
      </c>
      <c r="Z89" s="14">
        <v>4.3372679999999999</v>
      </c>
      <c r="AA89" s="14">
        <v>4.4586139999999999</v>
      </c>
      <c r="AB89" s="14">
        <v>4.5751850000000003</v>
      </c>
      <c r="AC89" s="14">
        <v>4.7730100000000002</v>
      </c>
      <c r="AD89" s="14">
        <v>4.9396940000000003</v>
      </c>
      <c r="AE89" s="14">
        <v>5.0751730000000004</v>
      </c>
      <c r="AF89" s="14">
        <v>5.2511359999999998</v>
      </c>
      <c r="AG89" s="14">
        <v>5.4081539999999997</v>
      </c>
      <c r="AH89" s="13">
        <v>4.8887E-2</v>
      </c>
    </row>
    <row r="90" spans="1:34" ht="15" customHeight="1" x14ac:dyDescent="0.3">
      <c r="A90" s="4" t="s">
        <v>94</v>
      </c>
      <c r="B90" s="11" t="s">
        <v>59</v>
      </c>
      <c r="C90" s="14">
        <v>2.5190579999999998</v>
      </c>
      <c r="D90" s="14">
        <v>2.5370789999999999</v>
      </c>
      <c r="E90" s="14">
        <v>2.6748789999999998</v>
      </c>
      <c r="F90" s="14">
        <v>2.9358200000000001</v>
      </c>
      <c r="G90" s="14">
        <v>3.0829279999999999</v>
      </c>
      <c r="H90" s="14">
        <v>3.2191930000000002</v>
      </c>
      <c r="I90" s="14">
        <v>3.3602829999999999</v>
      </c>
      <c r="J90" s="14">
        <v>3.5053480000000001</v>
      </c>
      <c r="K90" s="14">
        <v>3.6573180000000001</v>
      </c>
      <c r="L90" s="14">
        <v>3.7906420000000001</v>
      </c>
      <c r="M90" s="14">
        <v>4.0144070000000003</v>
      </c>
      <c r="N90" s="14">
        <v>4.1584380000000003</v>
      </c>
      <c r="O90" s="14">
        <v>4.3109349999999997</v>
      </c>
      <c r="P90" s="14">
        <v>4.4357410000000002</v>
      </c>
      <c r="Q90" s="14">
        <v>4.5540089999999998</v>
      </c>
      <c r="R90" s="14">
        <v>4.6790849999999997</v>
      </c>
      <c r="S90" s="14">
        <v>4.7906469999999999</v>
      </c>
      <c r="T90" s="14">
        <v>4.9430139999999998</v>
      </c>
      <c r="U90" s="14">
        <v>5.0852919999999999</v>
      </c>
      <c r="V90" s="14">
        <v>5.1899009999999999</v>
      </c>
      <c r="W90" s="14">
        <v>5.3803890000000001</v>
      </c>
      <c r="X90" s="14">
        <v>5.5449539999999997</v>
      </c>
      <c r="Y90" s="14">
        <v>5.6971100000000003</v>
      </c>
      <c r="Z90" s="14">
        <v>5.8819929999999996</v>
      </c>
      <c r="AA90" s="14">
        <v>6.0348940000000004</v>
      </c>
      <c r="AB90" s="14">
        <v>6.173095</v>
      </c>
      <c r="AC90" s="14">
        <v>6.4072120000000004</v>
      </c>
      <c r="AD90" s="14">
        <v>6.6053369999999996</v>
      </c>
      <c r="AE90" s="14">
        <v>6.7907450000000003</v>
      </c>
      <c r="AF90" s="14">
        <v>7.0157699999999998</v>
      </c>
      <c r="AG90" s="14">
        <v>7.2136380000000004</v>
      </c>
      <c r="AH90" s="13">
        <v>3.5692000000000002E-2</v>
      </c>
    </row>
    <row r="91" spans="1:34" ht="15" customHeight="1" x14ac:dyDescent="0.3">
      <c r="A91" s="4" t="s">
        <v>95</v>
      </c>
      <c r="B91" s="11" t="s">
        <v>40</v>
      </c>
      <c r="C91" s="14">
        <v>1.37836</v>
      </c>
      <c r="D91" s="14">
        <v>1.0573140000000001</v>
      </c>
      <c r="E91" s="14">
        <v>1.1140600000000001</v>
      </c>
      <c r="F91" s="14">
        <v>1.2806869999999999</v>
      </c>
      <c r="G91" s="14">
        <v>1.5044299999999999</v>
      </c>
      <c r="H91" s="14">
        <v>1.6804410000000001</v>
      </c>
      <c r="I91" s="14">
        <v>1.752033</v>
      </c>
      <c r="J91" s="14">
        <v>1.9646790000000001</v>
      </c>
      <c r="K91" s="14">
        <v>2.085194</v>
      </c>
      <c r="L91" s="14">
        <v>2.1898240000000002</v>
      </c>
      <c r="M91" s="14">
        <v>2.1410179999999999</v>
      </c>
      <c r="N91" s="14">
        <v>2.4096829999999998</v>
      </c>
      <c r="O91" s="14">
        <v>2.5107339999999998</v>
      </c>
      <c r="P91" s="14">
        <v>2.6026250000000002</v>
      </c>
      <c r="Q91" s="14">
        <v>2.679748</v>
      </c>
      <c r="R91" s="14">
        <v>2.762</v>
      </c>
      <c r="S91" s="14">
        <v>2.8455699999999999</v>
      </c>
      <c r="T91" s="14">
        <v>2.9213100000000001</v>
      </c>
      <c r="U91" s="14">
        <v>3.0317029999999998</v>
      </c>
      <c r="V91" s="14">
        <v>3.0925319999999998</v>
      </c>
      <c r="W91" s="14">
        <v>3.2625440000000001</v>
      </c>
      <c r="X91" s="14">
        <v>3.3484180000000001</v>
      </c>
      <c r="Y91" s="14">
        <v>3.4116490000000002</v>
      </c>
      <c r="Z91" s="14">
        <v>3.647427</v>
      </c>
      <c r="AA91" s="14">
        <v>3.7766009999999999</v>
      </c>
      <c r="AB91" s="14">
        <v>3.8571620000000002</v>
      </c>
      <c r="AC91" s="14">
        <v>4.1009510000000002</v>
      </c>
      <c r="AD91" s="14">
        <v>4.2815200000000004</v>
      </c>
      <c r="AE91" s="14">
        <v>4.4222010000000003</v>
      </c>
      <c r="AF91" s="14">
        <v>4.5730969999999997</v>
      </c>
      <c r="AG91" s="14">
        <v>4.7435890000000001</v>
      </c>
      <c r="AH91" s="13">
        <v>4.2056999999999997E-2</v>
      </c>
    </row>
    <row r="93" spans="1:34" ht="15" customHeight="1" x14ac:dyDescent="0.3">
      <c r="B93" s="10" t="s">
        <v>62</v>
      </c>
    </row>
    <row r="94" spans="1:34" ht="15" customHeight="1" x14ac:dyDescent="0.3">
      <c r="A94" s="4" t="s">
        <v>96</v>
      </c>
      <c r="B94" s="11" t="s">
        <v>36</v>
      </c>
      <c r="C94" s="14">
        <v>2.4338799999999998</v>
      </c>
      <c r="D94" s="14">
        <v>2.4625680000000001</v>
      </c>
      <c r="E94" s="14">
        <v>2.506834</v>
      </c>
      <c r="F94" s="14">
        <v>2.6030989999999998</v>
      </c>
      <c r="G94" s="14">
        <v>2.654881</v>
      </c>
      <c r="H94" s="14">
        <v>2.6889609999999999</v>
      </c>
      <c r="I94" s="14">
        <v>2.6931720000000001</v>
      </c>
      <c r="J94" s="14">
        <v>2.810527</v>
      </c>
      <c r="K94" s="14">
        <v>2.9529550000000002</v>
      </c>
      <c r="L94" s="14">
        <v>3.0634130000000002</v>
      </c>
      <c r="M94" s="14">
        <v>3.20567</v>
      </c>
      <c r="N94" s="14">
        <v>3.303852</v>
      </c>
      <c r="O94" s="14">
        <v>3.4352290000000001</v>
      </c>
      <c r="P94" s="14">
        <v>3.545296</v>
      </c>
      <c r="Q94" s="14">
        <v>3.6566290000000001</v>
      </c>
      <c r="R94" s="14">
        <v>3.762067</v>
      </c>
      <c r="S94" s="14">
        <v>3.8722780000000001</v>
      </c>
      <c r="T94" s="14">
        <v>4.0080629999999999</v>
      </c>
      <c r="U94" s="14">
        <v>4.130026</v>
      </c>
      <c r="V94" s="14">
        <v>4.220726</v>
      </c>
      <c r="W94" s="14">
        <v>4.4052740000000004</v>
      </c>
      <c r="X94" s="14">
        <v>4.5488720000000002</v>
      </c>
      <c r="Y94" s="14">
        <v>4.6826340000000002</v>
      </c>
      <c r="Z94" s="14">
        <v>4.8653849999999998</v>
      </c>
      <c r="AA94" s="14">
        <v>4.9839919999999998</v>
      </c>
      <c r="AB94" s="14">
        <v>5.1093970000000004</v>
      </c>
      <c r="AC94" s="14">
        <v>5.3197289999999997</v>
      </c>
      <c r="AD94" s="14">
        <v>5.4948160000000001</v>
      </c>
      <c r="AE94" s="14">
        <v>5.6457579999999998</v>
      </c>
      <c r="AF94" s="14">
        <v>5.8371870000000001</v>
      </c>
      <c r="AG94" s="14">
        <v>6.002726</v>
      </c>
      <c r="AH94" s="13">
        <v>3.0547999999999999E-2</v>
      </c>
    </row>
    <row r="95" spans="1:34" ht="15" customHeight="1" x14ac:dyDescent="0.3">
      <c r="A95" s="4" t="s">
        <v>97</v>
      </c>
      <c r="B95" s="11" t="s">
        <v>40</v>
      </c>
      <c r="C95" s="14">
        <v>1.241052</v>
      </c>
      <c r="D95" s="14">
        <v>1.3388100000000001</v>
      </c>
      <c r="E95" s="14">
        <v>1.4924440000000001</v>
      </c>
      <c r="F95" s="14">
        <v>1.703975</v>
      </c>
      <c r="G95" s="14">
        <v>1.8822760000000001</v>
      </c>
      <c r="H95" s="14">
        <v>2.0372789999999998</v>
      </c>
      <c r="I95" s="14">
        <v>2.1938040000000001</v>
      </c>
      <c r="J95" s="14">
        <v>2.3024049999999998</v>
      </c>
      <c r="K95" s="14">
        <v>2.4352659999999999</v>
      </c>
      <c r="L95" s="14">
        <v>2.536089</v>
      </c>
      <c r="M95" s="14">
        <v>2.6804209999999999</v>
      </c>
      <c r="N95" s="14">
        <v>2.7826050000000002</v>
      </c>
      <c r="O95" s="14">
        <v>2.897268</v>
      </c>
      <c r="P95" s="14">
        <v>2.995339</v>
      </c>
      <c r="Q95" s="14">
        <v>3.0871659999999999</v>
      </c>
      <c r="R95" s="14">
        <v>3.1835629999999999</v>
      </c>
      <c r="S95" s="14">
        <v>3.2690269999999999</v>
      </c>
      <c r="T95" s="14">
        <v>3.3542860000000001</v>
      </c>
      <c r="U95" s="14">
        <v>3.4726170000000001</v>
      </c>
      <c r="V95" s="14">
        <v>3.5403120000000001</v>
      </c>
      <c r="W95" s="14">
        <v>3.7286619999999999</v>
      </c>
      <c r="X95" s="14">
        <v>3.8345790000000002</v>
      </c>
      <c r="Y95" s="14">
        <v>3.9169649999999998</v>
      </c>
      <c r="Z95" s="14">
        <v>4.0227820000000003</v>
      </c>
      <c r="AA95" s="14">
        <v>4.0980879999999997</v>
      </c>
      <c r="AB95" s="14">
        <v>4.1361749999999997</v>
      </c>
      <c r="AC95" s="14">
        <v>4.2948599999999999</v>
      </c>
      <c r="AD95" s="14">
        <v>4.451435</v>
      </c>
      <c r="AE95" s="14">
        <v>4.6088009999999997</v>
      </c>
      <c r="AF95" s="14">
        <v>4.7769620000000002</v>
      </c>
      <c r="AG95" s="14">
        <v>4.9519650000000004</v>
      </c>
      <c r="AH95" s="13">
        <v>4.7208E-2</v>
      </c>
    </row>
    <row r="97" spans="1:34" ht="15" customHeight="1" x14ac:dyDescent="0.3">
      <c r="B97" s="10" t="s">
        <v>98</v>
      </c>
    </row>
    <row r="98" spans="1:34" ht="15" customHeight="1" x14ac:dyDescent="0.3">
      <c r="A98" s="4" t="s">
        <v>99</v>
      </c>
      <c r="B98" s="11" t="s">
        <v>34</v>
      </c>
      <c r="C98" s="14">
        <v>1.3120289999999999</v>
      </c>
      <c r="D98" s="14">
        <v>1.3790230000000001</v>
      </c>
      <c r="E98" s="14">
        <v>1.442966</v>
      </c>
      <c r="F98" s="14">
        <v>1.439119</v>
      </c>
      <c r="G98" s="14">
        <v>1.5056179999999999</v>
      </c>
      <c r="H98" s="14">
        <v>1.5822449999999999</v>
      </c>
      <c r="I98" s="14">
        <v>1.660158</v>
      </c>
      <c r="J98" s="14">
        <v>1.7318260000000001</v>
      </c>
      <c r="K98" s="14">
        <v>1.8247690000000001</v>
      </c>
      <c r="L98" s="14">
        <v>1.904423</v>
      </c>
      <c r="M98" s="14">
        <v>2.0049570000000001</v>
      </c>
      <c r="N98" s="14">
        <v>2.0849120000000001</v>
      </c>
      <c r="O98" s="14">
        <v>2.173632</v>
      </c>
      <c r="P98" s="14">
        <v>2.2529940000000002</v>
      </c>
      <c r="Q98" s="14">
        <v>2.3257910000000002</v>
      </c>
      <c r="R98" s="14">
        <v>2.397697</v>
      </c>
      <c r="S98" s="14">
        <v>2.4742989999999998</v>
      </c>
      <c r="T98" s="14">
        <v>2.5493649999999999</v>
      </c>
      <c r="U98" s="14">
        <v>2.6308349999999998</v>
      </c>
      <c r="V98" s="14">
        <v>2.7058740000000001</v>
      </c>
      <c r="W98" s="14">
        <v>2.7966690000000001</v>
      </c>
      <c r="X98" s="14">
        <v>2.889122</v>
      </c>
      <c r="Y98" s="14">
        <v>2.9731749999999999</v>
      </c>
      <c r="Z98" s="14">
        <v>3.0700820000000002</v>
      </c>
      <c r="AA98" s="14">
        <v>3.1624810000000001</v>
      </c>
      <c r="AB98" s="14">
        <v>3.2390629999999998</v>
      </c>
      <c r="AC98" s="14">
        <v>3.3550420000000001</v>
      </c>
      <c r="AD98" s="14">
        <v>3.4776989999999999</v>
      </c>
      <c r="AE98" s="14">
        <v>3.5914109999999999</v>
      </c>
      <c r="AF98" s="14">
        <v>3.7098599999999999</v>
      </c>
      <c r="AG98" s="14">
        <v>3.8345609999999999</v>
      </c>
      <c r="AH98" s="13">
        <v>3.6395999999999998E-2</v>
      </c>
    </row>
    <row r="99" spans="1:34" ht="15" customHeight="1" x14ac:dyDescent="0.3">
      <c r="A99" s="4" t="s">
        <v>100</v>
      </c>
      <c r="B99" s="11" t="s">
        <v>55</v>
      </c>
      <c r="C99" s="14">
        <v>2.2548539999999999</v>
      </c>
      <c r="D99" s="14">
        <v>2.3796599999999999</v>
      </c>
      <c r="E99" s="14">
        <v>2.4531740000000002</v>
      </c>
      <c r="F99" s="14">
        <v>2.5512600000000001</v>
      </c>
      <c r="G99" s="14">
        <v>2.601397</v>
      </c>
      <c r="H99" s="14">
        <v>2.7015579999999999</v>
      </c>
      <c r="I99" s="14">
        <v>2.7898529999999999</v>
      </c>
      <c r="J99" s="14">
        <v>2.8929149999999999</v>
      </c>
      <c r="K99" s="14">
        <v>3.0433210000000002</v>
      </c>
      <c r="L99" s="14">
        <v>3.1751140000000002</v>
      </c>
      <c r="M99" s="14">
        <v>3.4133330000000002</v>
      </c>
      <c r="N99" s="14">
        <v>3.513531</v>
      </c>
      <c r="O99" s="14">
        <v>3.6717</v>
      </c>
      <c r="P99" s="14">
        <v>3.7852100000000002</v>
      </c>
      <c r="Q99" s="14">
        <v>3.9212699999999998</v>
      </c>
      <c r="R99" s="14">
        <v>4.037579</v>
      </c>
      <c r="S99" s="14">
        <v>4.1767659999999998</v>
      </c>
      <c r="T99" s="14">
        <v>4.3089269999999997</v>
      </c>
      <c r="U99" s="14">
        <v>4.4565780000000004</v>
      </c>
      <c r="V99" s="14">
        <v>4.5553559999999997</v>
      </c>
      <c r="W99" s="14">
        <v>4.7310699999999999</v>
      </c>
      <c r="X99" s="14">
        <v>4.8772270000000004</v>
      </c>
      <c r="Y99" s="14">
        <v>5.014869</v>
      </c>
      <c r="Z99" s="14">
        <v>5.1607690000000002</v>
      </c>
      <c r="AA99" s="14">
        <v>5.3021859999999998</v>
      </c>
      <c r="AB99" s="14">
        <v>5.3985289999999999</v>
      </c>
      <c r="AC99" s="14">
        <v>5.613086</v>
      </c>
      <c r="AD99" s="14">
        <v>5.7876130000000003</v>
      </c>
      <c r="AE99" s="14">
        <v>5.9692020000000001</v>
      </c>
      <c r="AF99" s="14">
        <v>6.1271550000000001</v>
      </c>
      <c r="AG99" s="14">
        <v>6.3116459999999996</v>
      </c>
      <c r="AH99" s="13">
        <v>3.4906E-2</v>
      </c>
    </row>
    <row r="100" spans="1:34" ht="15" customHeight="1" x14ac:dyDescent="0.3">
      <c r="A100" s="4" t="s">
        <v>101</v>
      </c>
      <c r="B100" s="11" t="s">
        <v>57</v>
      </c>
      <c r="C100" s="14">
        <v>1.291768</v>
      </c>
      <c r="D100" s="14">
        <v>1.4163650000000001</v>
      </c>
      <c r="E100" s="14">
        <v>1.5747580000000001</v>
      </c>
      <c r="F100" s="14">
        <v>1.7748189999999999</v>
      </c>
      <c r="G100" s="14">
        <v>1.944644</v>
      </c>
      <c r="H100" s="14">
        <v>2.080104</v>
      </c>
      <c r="I100" s="14">
        <v>2.2125430000000001</v>
      </c>
      <c r="J100" s="14">
        <v>2.3175680000000001</v>
      </c>
      <c r="K100" s="14">
        <v>2.4622769999999998</v>
      </c>
      <c r="L100" s="14">
        <v>2.5704229999999999</v>
      </c>
      <c r="M100" s="14">
        <v>2.7089050000000001</v>
      </c>
      <c r="N100" s="14">
        <v>2.8350559999999998</v>
      </c>
      <c r="O100" s="14">
        <v>2.96665</v>
      </c>
      <c r="P100" s="14">
        <v>3.0761790000000002</v>
      </c>
      <c r="Q100" s="14">
        <v>3.174534</v>
      </c>
      <c r="R100" s="14">
        <v>3.2744059999999999</v>
      </c>
      <c r="S100" s="14">
        <v>3.3735560000000002</v>
      </c>
      <c r="T100" s="14">
        <v>3.5039889999999998</v>
      </c>
      <c r="U100" s="14">
        <v>3.6372550000000001</v>
      </c>
      <c r="V100" s="14">
        <v>3.721956</v>
      </c>
      <c r="W100" s="14">
        <v>3.887283</v>
      </c>
      <c r="X100" s="14">
        <v>4.0268839999999999</v>
      </c>
      <c r="Y100" s="14">
        <v>4.1549899999999997</v>
      </c>
      <c r="Z100" s="14">
        <v>4.3372679999999999</v>
      </c>
      <c r="AA100" s="14">
        <v>4.4586139999999999</v>
      </c>
      <c r="AB100" s="14">
        <v>4.5751850000000003</v>
      </c>
      <c r="AC100" s="14">
        <v>4.7730100000000002</v>
      </c>
      <c r="AD100" s="14">
        <v>4.9396940000000003</v>
      </c>
      <c r="AE100" s="14">
        <v>5.0751730000000004</v>
      </c>
      <c r="AF100" s="14">
        <v>5.2511359999999998</v>
      </c>
      <c r="AG100" s="14">
        <v>5.4081539999999997</v>
      </c>
      <c r="AH100" s="13">
        <v>4.8887E-2</v>
      </c>
    </row>
    <row r="101" spans="1:34" ht="15" customHeight="1" x14ac:dyDescent="0.3">
      <c r="A101" s="4" t="s">
        <v>102</v>
      </c>
      <c r="B101" s="11" t="s">
        <v>36</v>
      </c>
      <c r="C101" s="14">
        <v>2.4992100000000002</v>
      </c>
      <c r="D101" s="14">
        <v>2.5197859999999999</v>
      </c>
      <c r="E101" s="14">
        <v>2.643418</v>
      </c>
      <c r="F101" s="14">
        <v>2.8846810000000001</v>
      </c>
      <c r="G101" s="14">
        <v>3.017496</v>
      </c>
      <c r="H101" s="14">
        <v>3.1335519999999999</v>
      </c>
      <c r="I101" s="14">
        <v>3.2521059999999999</v>
      </c>
      <c r="J101" s="14">
        <v>3.379759</v>
      </c>
      <c r="K101" s="14">
        <v>3.541579</v>
      </c>
      <c r="L101" s="14">
        <v>3.6702819999999998</v>
      </c>
      <c r="M101" s="14">
        <v>3.8733390000000001</v>
      </c>
      <c r="N101" s="14">
        <v>4.0077970000000001</v>
      </c>
      <c r="O101" s="14">
        <v>4.1565729999999999</v>
      </c>
      <c r="P101" s="14">
        <v>4.2751450000000002</v>
      </c>
      <c r="Q101" s="14">
        <v>4.38985</v>
      </c>
      <c r="R101" s="14">
        <v>4.5071099999999999</v>
      </c>
      <c r="S101" s="14">
        <v>4.615901</v>
      </c>
      <c r="T101" s="14">
        <v>4.7624979999999999</v>
      </c>
      <c r="U101" s="14">
        <v>4.9034250000000004</v>
      </c>
      <c r="V101" s="14">
        <v>5.0015289999999997</v>
      </c>
      <c r="W101" s="14">
        <v>5.1878900000000003</v>
      </c>
      <c r="X101" s="14">
        <v>5.3467190000000002</v>
      </c>
      <c r="Y101" s="14">
        <v>5.4937360000000002</v>
      </c>
      <c r="Z101" s="14">
        <v>5.6729039999999999</v>
      </c>
      <c r="AA101" s="14">
        <v>5.8066820000000003</v>
      </c>
      <c r="AB101" s="14">
        <v>5.9528169999999996</v>
      </c>
      <c r="AC101" s="14">
        <v>6.1798830000000002</v>
      </c>
      <c r="AD101" s="14">
        <v>6.375718</v>
      </c>
      <c r="AE101" s="14">
        <v>6.5465280000000003</v>
      </c>
      <c r="AF101" s="14">
        <v>6.7615590000000001</v>
      </c>
      <c r="AG101" s="14">
        <v>6.950418</v>
      </c>
      <c r="AH101" s="13">
        <v>3.4681999999999998E-2</v>
      </c>
    </row>
    <row r="102" spans="1:34" ht="15" customHeight="1" x14ac:dyDescent="0.3">
      <c r="A102" s="4" t="s">
        <v>103</v>
      </c>
      <c r="B102" s="11" t="s">
        <v>104</v>
      </c>
      <c r="C102" s="12">
        <v>55.602378999999999</v>
      </c>
      <c r="D102" s="12">
        <v>44.145938999999998</v>
      </c>
      <c r="E102" s="12">
        <v>47.117767000000001</v>
      </c>
      <c r="F102" s="12">
        <v>54.433501999999997</v>
      </c>
      <c r="G102" s="12">
        <v>63.776352000000003</v>
      </c>
      <c r="H102" s="12">
        <v>71.331130999999999</v>
      </c>
      <c r="I102" s="12">
        <v>74.903396999999998</v>
      </c>
      <c r="J102" s="12">
        <v>83.391257999999993</v>
      </c>
      <c r="K102" s="12">
        <v>88.494185999999999</v>
      </c>
      <c r="L102" s="12">
        <v>92.875457999999995</v>
      </c>
      <c r="M102" s="12">
        <v>91.576035000000005</v>
      </c>
      <c r="N102" s="12">
        <v>102.179489</v>
      </c>
      <c r="O102" s="12">
        <v>106.4823</v>
      </c>
      <c r="P102" s="12">
        <v>110.36554</v>
      </c>
      <c r="Q102" s="12">
        <v>113.65479999999999</v>
      </c>
      <c r="R102" s="12">
        <v>117.156418</v>
      </c>
      <c r="S102" s="12">
        <v>120.62278000000001</v>
      </c>
      <c r="T102" s="12">
        <v>123.751198</v>
      </c>
      <c r="U102" s="12">
        <v>128.42512500000001</v>
      </c>
      <c r="V102" s="12">
        <v>130.99288899999999</v>
      </c>
      <c r="W102" s="12">
        <v>138.39648399999999</v>
      </c>
      <c r="X102" s="12">
        <v>142.072495</v>
      </c>
      <c r="Y102" s="12">
        <v>144.92338599999999</v>
      </c>
      <c r="Z102" s="12">
        <v>154.21818500000001</v>
      </c>
      <c r="AA102" s="12">
        <v>159.51091</v>
      </c>
      <c r="AB102" s="12">
        <v>162.83299299999999</v>
      </c>
      <c r="AC102" s="12">
        <v>172.67373699999999</v>
      </c>
      <c r="AD102" s="12">
        <v>180.115723</v>
      </c>
      <c r="AE102" s="12">
        <v>186.05162000000001</v>
      </c>
      <c r="AF102" s="12">
        <v>192.431747</v>
      </c>
      <c r="AG102" s="12">
        <v>199.57702599999999</v>
      </c>
      <c r="AH102" s="13">
        <v>4.3519000000000002E-2</v>
      </c>
    </row>
    <row r="103" spans="1:34" ht="15" customHeight="1" x14ac:dyDescent="0.3">
      <c r="A103" s="4" t="s">
        <v>105</v>
      </c>
      <c r="B103" s="10" t="s">
        <v>74</v>
      </c>
      <c r="C103" s="20">
        <v>1.900239</v>
      </c>
      <c r="D103" s="20">
        <v>1.957352</v>
      </c>
      <c r="E103" s="20">
        <v>2.0117250000000002</v>
      </c>
      <c r="F103" s="20">
        <v>2.1271840000000002</v>
      </c>
      <c r="G103" s="20">
        <v>2.1971470000000002</v>
      </c>
      <c r="H103" s="20">
        <v>2.2867350000000002</v>
      </c>
      <c r="I103" s="20">
        <v>2.3690609999999999</v>
      </c>
      <c r="J103" s="20">
        <v>2.458218</v>
      </c>
      <c r="K103" s="20">
        <v>2.5814819999999998</v>
      </c>
      <c r="L103" s="20">
        <v>2.6812649999999998</v>
      </c>
      <c r="M103" s="20">
        <v>2.843585</v>
      </c>
      <c r="N103" s="20">
        <v>2.9332910000000001</v>
      </c>
      <c r="O103" s="20">
        <v>3.052702</v>
      </c>
      <c r="P103" s="20">
        <v>3.1411259999999999</v>
      </c>
      <c r="Q103" s="20">
        <v>3.2361759999999999</v>
      </c>
      <c r="R103" s="20">
        <v>3.3245100000000001</v>
      </c>
      <c r="S103" s="20">
        <v>3.4250500000000001</v>
      </c>
      <c r="T103" s="20">
        <v>3.5308310000000001</v>
      </c>
      <c r="U103" s="20">
        <v>3.6454080000000002</v>
      </c>
      <c r="V103" s="20">
        <v>3.723719</v>
      </c>
      <c r="W103" s="20">
        <v>3.8697080000000001</v>
      </c>
      <c r="X103" s="20">
        <v>3.9918450000000001</v>
      </c>
      <c r="Y103" s="20">
        <v>4.1022699999999999</v>
      </c>
      <c r="Z103" s="20">
        <v>4.2338110000000002</v>
      </c>
      <c r="AA103" s="20">
        <v>4.347429</v>
      </c>
      <c r="AB103" s="20">
        <v>4.437303</v>
      </c>
      <c r="AC103" s="20">
        <v>4.6177679999999999</v>
      </c>
      <c r="AD103" s="20">
        <v>4.7692329999999998</v>
      </c>
      <c r="AE103" s="20">
        <v>4.9112549999999997</v>
      </c>
      <c r="AF103" s="20">
        <v>5.0535759999999996</v>
      </c>
      <c r="AG103" s="20">
        <v>5.2024660000000003</v>
      </c>
      <c r="AH103" s="21">
        <v>3.4141999999999999E-2</v>
      </c>
    </row>
    <row r="104" spans="1:34" ht="15" customHeight="1" thickBot="1" x14ac:dyDescent="0.35"/>
    <row r="105" spans="1:34" ht="15" customHeight="1" x14ac:dyDescent="0.3">
      <c r="B105" s="43" t="s">
        <v>106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1:34" ht="15" customHeight="1" x14ac:dyDescent="0.3">
      <c r="B106" s="22" t="s">
        <v>107</v>
      </c>
    </row>
    <row r="107" spans="1:34" ht="15" customHeight="1" x14ac:dyDescent="0.3">
      <c r="B107" s="22" t="s">
        <v>108</v>
      </c>
    </row>
    <row r="108" spans="1:34" ht="15" customHeight="1" x14ac:dyDescent="0.3">
      <c r="B108" s="22" t="s">
        <v>109</v>
      </c>
    </row>
    <row r="109" spans="1:34" ht="15" customHeight="1" x14ac:dyDescent="0.3">
      <c r="B109" s="22" t="s">
        <v>110</v>
      </c>
    </row>
    <row r="110" spans="1:34" ht="15" customHeight="1" x14ac:dyDescent="0.3">
      <c r="B110" s="22" t="s">
        <v>111</v>
      </c>
    </row>
    <row r="111" spans="1:34" ht="15" customHeight="1" x14ac:dyDescent="0.3">
      <c r="B111" s="22" t="s">
        <v>112</v>
      </c>
    </row>
    <row r="112" spans="1:34" ht="15" customHeight="1" x14ac:dyDescent="0.3">
      <c r="B112" s="22" t="s">
        <v>113</v>
      </c>
    </row>
    <row r="113" spans="2:2" ht="15" customHeight="1" x14ac:dyDescent="0.3">
      <c r="B113" s="22" t="s">
        <v>114</v>
      </c>
    </row>
    <row r="114" spans="2:2" ht="15" customHeight="1" x14ac:dyDescent="0.3">
      <c r="B114" s="22" t="s">
        <v>115</v>
      </c>
    </row>
    <row r="115" spans="2:2" ht="15" customHeight="1" x14ac:dyDescent="0.3">
      <c r="B115" s="22" t="s">
        <v>116</v>
      </c>
    </row>
  </sheetData>
  <mergeCells count="1">
    <mergeCell ref="B105:AH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IR-14 Summary</vt:lpstr>
      <vt:lpstr>IR-14 Raw Data</vt:lpstr>
    </vt:vector>
  </TitlesOfParts>
  <Company>Maritime Electric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Coyle, Jim</dc:creator>
  <cp:lastModifiedBy>Victor, Mark</cp:lastModifiedBy>
  <dcterms:created xsi:type="dcterms:W3CDTF">2021-10-07T13:33:57Z</dcterms:created>
  <dcterms:modified xsi:type="dcterms:W3CDTF">2021-10-21T15:59:23Z</dcterms:modified>
</cp:coreProperties>
</file>